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N:\NABAVA\# Jednostavne nabave 2023\1 JeN 7 23 35 Sanacija drvenog mosta Adica\"/>
    </mc:Choice>
  </mc:AlternateContent>
  <xr:revisionPtr revIDLastSave="0" documentId="13_ncr:1_{477247D4-9B85-44E9-A8CE-F5D96F94CC07}" xr6:coauthVersionLast="47" xr6:coauthVersionMax="47" xr10:uidLastSave="{00000000-0000-0000-0000-000000000000}"/>
  <bookViews>
    <workbookView xWindow="45" yWindow="15" windowWidth="18750" windowHeight="20985" tabRatio="897" activeTab="2" xr2:uid="{00000000-000D-0000-FFFF-FFFF00000000}"/>
  </bookViews>
  <sheets>
    <sheet name="PREAMBULA TROŠKOVNIKA" sheetId="28" r:id="rId1"/>
    <sheet name="TEHNIČKI OPIS" sheetId="29" r:id="rId2"/>
    <sheet name="MOST 1" sheetId="26" r:id="rId3"/>
  </sheets>
  <definedNames>
    <definedName name="_fak02">#REF!</definedName>
    <definedName name="_fak03">#REF!</definedName>
    <definedName name="_fak05">#REF!</definedName>
    <definedName name="_fak06">#REF!</definedName>
    <definedName name="_fak07">#REF!</definedName>
    <definedName name="_fak08">#REF!</definedName>
    <definedName name="_fak09">#REF!</definedName>
    <definedName name="_fak10">#REF!</definedName>
    <definedName name="_fak11">#REF!</definedName>
    <definedName name="_fak12">#REF!</definedName>
    <definedName name="_fak2">#REF!</definedName>
    <definedName name="_fak3">#REF!</definedName>
    <definedName name="_xlnm._FilterDatabase" localSheetId="2" hidden="1">'MOST 1'!#REF!</definedName>
    <definedName name="_xlnm._FilterDatabase" localSheetId="1" hidden="1">'TEHNIČKI OPIS'!#REF!</definedName>
    <definedName name="_Hlt511486624" localSheetId="2">'MOST 1'!#REF!</definedName>
    <definedName name="_Hlt511486624" localSheetId="1">'TEHNIČKI OPIS'!#REF!</definedName>
    <definedName name="_Hlt511487377" localSheetId="2">'MOST 1'!#REF!</definedName>
    <definedName name="_Hlt511487377" localSheetId="1">'TEHNIČKI OPIS'!#REF!</definedName>
    <definedName name="_kab02">#REF!</definedName>
    <definedName name="_kab03">#REF!</definedName>
    <definedName name="_kab05">#REF!</definedName>
    <definedName name="_kab06">#REF!</definedName>
    <definedName name="_kab07">#REF!</definedName>
    <definedName name="_kab08">#REF!</definedName>
    <definedName name="_kab09">#REF!</definedName>
    <definedName name="_kab10">#REF!</definedName>
    <definedName name="_kab11">#REF!</definedName>
    <definedName name="_kab12">#REF!</definedName>
    <definedName name="_man03">#REF!</definedName>
    <definedName name="_man05">#REF!</definedName>
    <definedName name="_man06">#REF!</definedName>
    <definedName name="_man07">#REF!</definedName>
    <definedName name="_man08">#REF!</definedName>
    <definedName name="_man09">#REF!</definedName>
    <definedName name="_man10">#REF!</definedName>
    <definedName name="_man11">#REF!</definedName>
    <definedName name="_man12">#REF!</definedName>
    <definedName name="_man2">#REF!</definedName>
    <definedName name="_mat02">#REF!</definedName>
    <definedName name="_mat06">#REF!</definedName>
    <definedName name="_mtt012">#REF!</definedName>
    <definedName name="_mtt02">#REF!</definedName>
    <definedName name="_mtt05">#REF!</definedName>
    <definedName name="_mtt06">#REF!</definedName>
    <definedName name="_mtt07">#REF!</definedName>
    <definedName name="_mtt1">#REF!</definedName>
    <definedName name="_mtt2">#REF!</definedName>
    <definedName name="_mtt3">#REF!</definedName>
    <definedName name="_mtt4">#REF!</definedName>
    <definedName name="_mtt8">#REF!</definedName>
    <definedName name="_ns006">#REF!</definedName>
    <definedName name="_ns012">#REF!</definedName>
    <definedName name="_ns03">#REF!</definedName>
    <definedName name="_ns05">#REF!</definedName>
    <definedName name="_ns06">#REF!</definedName>
    <definedName name="_ns07">#REF!</definedName>
    <definedName name="_ns08">#REF!</definedName>
    <definedName name="_ns09">#REF!</definedName>
    <definedName name="_ns1">#REF!</definedName>
    <definedName name="_ns10">#REF!</definedName>
    <definedName name="_ns11">#REF!</definedName>
    <definedName name="_ns12">#REF!</definedName>
    <definedName name="_ns2">#REF!</definedName>
    <definedName name="_ns4">#REF!</definedName>
    <definedName name="_nso03">#REF!</definedName>
    <definedName name="_nso07">#REF!</definedName>
    <definedName name="_nso08">#REF!</definedName>
    <definedName name="_nso09">#REF!</definedName>
    <definedName name="_nso10">#REF!</definedName>
    <definedName name="_nso11">#REF!</definedName>
    <definedName name="_nso2">#REF!</definedName>
    <definedName name="_nso5">#REF!</definedName>
    <definedName name="_nss2">#REF!</definedName>
    <definedName name="_opr02">#REF!</definedName>
    <definedName name="_opr03">#REF!</definedName>
    <definedName name="_opr05">#REF!</definedName>
    <definedName name="_opr06">#REF!</definedName>
    <definedName name="_opr07">#REF!</definedName>
    <definedName name="_opr08">#REF!</definedName>
    <definedName name="_opr09">#REF!</definedName>
    <definedName name="_opr10">#REF!</definedName>
    <definedName name="_opr11">#REF!</definedName>
    <definedName name="_opr12">#REF!</definedName>
    <definedName name="_orm03">#REF!</definedName>
    <definedName name="_orm05">#REF!</definedName>
    <definedName name="_orm07">#REF!</definedName>
    <definedName name="_orm08">#REF!</definedName>
    <definedName name="_orm09">#REF!</definedName>
    <definedName name="_orm10">#REF!</definedName>
    <definedName name="_orm11">#REF!</definedName>
    <definedName name="_orm12">#REF!</definedName>
    <definedName name="_ost02">#REF!</definedName>
    <definedName name="_ost03">#REF!</definedName>
    <definedName name="_ost036">#REF!</definedName>
    <definedName name="_ost05">#REF!</definedName>
    <definedName name="_ost07">#REF!</definedName>
    <definedName name="_ost08">#REF!</definedName>
    <definedName name="_ost09">#REF!</definedName>
    <definedName name="_ost10">#REF!</definedName>
    <definedName name="_ost11">#REF!</definedName>
    <definedName name="_ost12">#REF!</definedName>
    <definedName name="_rab9">#REF!</definedName>
    <definedName name="_ras02">#REF!</definedName>
    <definedName name="_ras03">#REF!</definedName>
    <definedName name="_ras05">#REF!</definedName>
    <definedName name="_ras06">#REF!</definedName>
    <definedName name="_ras08">#REF!</definedName>
    <definedName name="_ras09">#REF!</definedName>
    <definedName name="_ras10">#REF!</definedName>
    <definedName name="_ras11">#REF!</definedName>
    <definedName name="_ras12">#REF!</definedName>
    <definedName name="fak">#REF!</definedName>
    <definedName name="fakk02">#REF!</definedName>
    <definedName name="fakns">#REF!</definedName>
    <definedName name="fakns2">#REF!</definedName>
    <definedName name="fakponude">#REF!</definedName>
    <definedName name="hakns4">#REF!</definedName>
    <definedName name="HHH">#REF!</definedName>
    <definedName name="_xlnm.Print_Titles" localSheetId="2">'MOST 1'!$1:$1</definedName>
    <definedName name="JJJ">#REF!</definedName>
    <definedName name="kab">#REF!</definedName>
    <definedName name="kabeli">#REF!</definedName>
    <definedName name="kaknsormari">#REF!</definedName>
    <definedName name="mantr">#REF!</definedName>
    <definedName name="mantr4">#REF!</definedName>
    <definedName name="matost">#REF!</definedName>
    <definedName name="mtt">#REF!</definedName>
    <definedName name="MTT0">#REF!</definedName>
    <definedName name="MTTK">#REF!</definedName>
    <definedName name="mtto">#REF!</definedName>
    <definedName name="mtto10">#REF!</definedName>
    <definedName name="mtto11">#REF!</definedName>
    <definedName name="mtto3">#REF!</definedName>
    <definedName name="mtto4">#REF!</definedName>
    <definedName name="mttorm">#REF!</definedName>
    <definedName name="mttpr">#REF!</definedName>
    <definedName name="MTTR">#REF!</definedName>
    <definedName name="nafak11">#REF!</definedName>
    <definedName name="ns">#REF!</definedName>
    <definedName name="ns4o">#REF!</definedName>
    <definedName name="nsfak10">#REF!</definedName>
    <definedName name="nsfak12">#REF!</definedName>
    <definedName name="nsfak3">#REF!</definedName>
    <definedName name="nsfak5">#REF!</definedName>
    <definedName name="nsfak6">#REF!</definedName>
    <definedName name="nsfak7">#REF!</definedName>
    <definedName name="nsfak8">#REF!</definedName>
    <definedName name="nsfak9">#REF!</definedName>
    <definedName name="nsormari">#REF!</definedName>
    <definedName name="opr">#REF!</definedName>
    <definedName name="oprema">#REF!</definedName>
    <definedName name="orm">#REF!</definedName>
    <definedName name="ormari">#REF!</definedName>
    <definedName name="ost">#REF!</definedName>
    <definedName name="ostalo">#REF!</definedName>
    <definedName name="_xlnm.Print_Area" localSheetId="2">'MOST 1'!$A$1:$F$99</definedName>
    <definedName name="_xlnm.Print_Area" localSheetId="0">'PREAMBULA TROŠKOVNIKA'!$A$1:$A$32</definedName>
    <definedName name="_xlnm.Print_Area" localSheetId="1">'TEHNIČKI OPIS'!$A$1:$C$36</definedName>
    <definedName name="prekidači">#REF!</definedName>
    <definedName name="rabpr10">#REF!</definedName>
    <definedName name="rabpr11">#REF!</definedName>
    <definedName name="rabpr12">#REF!</definedName>
    <definedName name="rabpr2">#REF!</definedName>
    <definedName name="rabpr3">#REF!</definedName>
    <definedName name="rabpr4">#REF!</definedName>
    <definedName name="rabpr5">#REF!</definedName>
    <definedName name="rabpr6">#REF!</definedName>
    <definedName name="rabpr7">#REF!</definedName>
    <definedName name="rabpr8">#REF!</definedName>
    <definedName name="rabprek">#REF!</definedName>
    <definedName name="rasv07">#REF!</definedName>
    <definedName name="rasvj">#REF!</definedName>
    <definedName name="rasvjeta">#REF!</definedName>
  </definedNames>
  <calcPr calcId="191029"/>
</workbook>
</file>

<file path=xl/calcChain.xml><?xml version="1.0" encoding="utf-8"?>
<calcChain xmlns="http://schemas.openxmlformats.org/spreadsheetml/2006/main">
  <c r="D43" i="26" l="1"/>
  <c r="F26" i="26"/>
  <c r="D47" i="26" l="1"/>
  <c r="D36" i="26"/>
  <c r="D33" i="26"/>
  <c r="F73" i="26" l="1"/>
  <c r="D75" i="26"/>
  <c r="F75" i="26" s="1"/>
  <c r="D72" i="26"/>
  <c r="F67" i="26" l="1"/>
  <c r="F68" i="26"/>
  <c r="F74" i="26"/>
  <c r="F72" i="26"/>
  <c r="D63" i="26"/>
  <c r="F63" i="26" s="1"/>
  <c r="F57" i="26"/>
  <c r="F89" i="26"/>
  <c r="F86" i="26"/>
  <c r="F60" i="26" l="1"/>
  <c r="F47" i="26"/>
  <c r="F43" i="26"/>
  <c r="F36" i="26"/>
  <c r="F33" i="26"/>
  <c r="F49" i="26" l="1"/>
  <c r="F96" i="26" s="1"/>
  <c r="F38" i="26"/>
  <c r="F95" i="26" s="1"/>
  <c r="F23" i="26"/>
  <c r="F19" i="26"/>
  <c r="F28" i="26" l="1"/>
  <c r="F94" i="26"/>
  <c r="F83" i="26"/>
  <c r="F54" i="26"/>
  <c r="F77" i="26" s="1"/>
  <c r="F91" i="26" l="1"/>
  <c r="F98" i="26" s="1"/>
  <c r="F97" i="26"/>
  <c r="F99" i="26" l="1"/>
</calcChain>
</file>

<file path=xl/sharedStrings.xml><?xml version="1.0" encoding="utf-8"?>
<sst xmlns="http://schemas.openxmlformats.org/spreadsheetml/2006/main" count="171" uniqueCount="149">
  <si>
    <t>količina</t>
  </si>
  <si>
    <t>jedinična
cijena</t>
  </si>
  <si>
    <t>Opis stavke</t>
  </si>
  <si>
    <t>jedinica
mjere</t>
  </si>
  <si>
    <t>1.</t>
  </si>
  <si>
    <t>2.</t>
  </si>
  <si>
    <t>3.</t>
  </si>
  <si>
    <t>4.</t>
  </si>
  <si>
    <t>UKUPNO:</t>
  </si>
  <si>
    <t>3.1.</t>
  </si>
  <si>
    <t>4.1.</t>
  </si>
  <si>
    <t>4.2.</t>
  </si>
  <si>
    <t>1.1.</t>
  </si>
  <si>
    <t>1.2.</t>
  </si>
  <si>
    <t>2.1.</t>
  </si>
  <si>
    <t>Organizacija radilišta</t>
  </si>
  <si>
    <t>m2</t>
  </si>
  <si>
    <t>REKAPITULACIJA građevinsko obrtnički radovi:</t>
  </si>
  <si>
    <t>Ostali radovi izvode se sukladno opisu iz troškovnika.
Investitor je dužan izvođaču radova osigurati nesmetan rad na građevini, kao i minimalne uvjete za odvoz i dovoz materijala na gradilištu, te osigurati termine kad može i u koje namjene transportirati materijal, kao i posebne uvjete rada investitor je obavezan predočiti izvođaču. Izvođač radova mora poštovati posebne uvjete rada (smjene rada, broj ljudi na gradilištu, odobreno vrijeme za transport materijala, odobrena lokacija za deponiju materijala, posebni sigurnosni uvjeti i drugo, što traži investitor vezano za posebne uvjete rada).</t>
  </si>
  <si>
    <t>m1</t>
  </si>
  <si>
    <t>Izvoditelj radova je obavezan izvršiti svoju organizaciju izvedbe radova prema čl. 55 Zakona o zaštiti na radu i u tom smislu treba izraditi plan uređenja radilišta (čl. 56).</t>
  </si>
  <si>
    <t>TESARSKI  RADOVI</t>
  </si>
  <si>
    <t>4.3.</t>
  </si>
  <si>
    <t>kom</t>
  </si>
  <si>
    <t>PRIPREMNI RADOVI I DEMONTAŽE:</t>
  </si>
  <si>
    <t>TESARSKI RADOVI:</t>
  </si>
  <si>
    <t>PREAMBULA TROŠKOVNIKA</t>
  </si>
  <si>
    <t>Izvođač je dužan pridržavati se svih važećih zakona i propisa iz područja gradnje, propisanih ili jednakovrijednih  normi, "Općih tehničkih uvjeta za radove na cestama" (OTU, Zagreb, IGH, izdanje 2001. god.), HRN EN, DIN i ostalo. Ukoliko OTU, HRN EN, DIN i ostalo svojom uputom propisuju korištenje, odnosno postupanje sukladno određenoj normi, investitor će prihvatiti jednakovrijednu zamjenjujuću normu ili propis, kako je opisano i u sadržaju općih tehničkih uvjeta i normi. Svi radovi moraju se izvesti stručno prema važećim propisima i pravilima struke.</t>
  </si>
  <si>
    <t>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sukladno posebnom propisu. Tako registrirani zahtjevi obvezni su za izvođača radova, s tim da je za svaku nepredviđenu višu radnju, kojom bi se povećalo ukupne troškove predviđene za izgradnju po ovom troškovniku, prethodno potrebna suglasnost investitora.</t>
  </si>
  <si>
    <t>Količine radova, koje nakon izvršenja čitavog posla nije moguće mjeriti neposrednom izmjerom treba po izvršenju pojedinog takvog rada preuzeti i ovjeriti nadzorni inženjer. Nadzorni inženjer i predstavnik izvođača radova unosit će u građevnu knjigu količine pojedinih takvih radova, s potrebnim skicama i izmjerama, te će svojim potpisima jamčiti za njihovu točnost. Samo tako utvrđeni radovi mogu se uzeti u obzir kod izrade privremenog ili konačnog obračuna radova.</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</si>
  <si>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Stavke troškovnika odnose se na definitivno dovršene radove, ispitane po kvaliteti i funkcionalnosti, te preuzete po nadzornoj službi investitora, ukoliko nije u opisu izričito drukčije određeno. Kontrolna ispitivanja obavljat će investitor o svom trošku.</t>
  </si>
  <si>
    <t>Izvođačeva je obveza održavanje javnih cesta koje koristi u svrhu građenja te sanacija svih eventualnih oštećenja nastalih korištenjem. Po završetku radova ceste je potrebno dovesti u prvobitno stanje bez prava na naknadu troškova.</t>
  </si>
  <si>
    <t>Sva oštećenja nastala na već izvedenim radovima izvođač je dužan otkloniti o vlastitom trošku. 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</si>
  <si>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Ukoliko u izvođenju radova bude sudjelovalo više izvođača radova glavni izvođač radova je u okviru ugovorene cijene dužan izvršiti koordinaciju radova svih izvođača na način da omogući kontinuirano odvijanje posla i zaštitu već izvedenih radova i ugrađene/isporučene opreme.</t>
  </si>
  <si>
    <t>Izvođač radova je dužan prije ugrađivanja proizvoda dostaviti izjave o svojstvima, izjave o sukladnosti, tehničke upute i ostalo za materijale i opremu koje namjerava ugrađivati nadzornom inženjeru a sve u skladu sa Zakonom o građevnim proizvodima (NN 76/13, 30/40, 130/17 i 32/19) i ostaloj pripadajućoj zakonskoj regulativi.</t>
  </si>
  <si>
    <t>Cijena rada mora uključiti sve troškove radne snage uključivo sva zakonom propisana davanja, troškove prekovremenog rada i sl.</t>
  </si>
  <si>
    <t xml:space="preserve">U jediničnu cijenu nabave materijala, opreme i slično izvođač je dužan uračunati sav potreban alat, opremu i izvođenje / montažu do kompletne gotovosti.  </t>
  </si>
  <si>
    <t>U svim stavkama koje uključuju odvoz viška materijala na mjesto oporabe ili zbinjavanja, jedinične cijene moraju uključivati sve  troškove deponiranja.</t>
  </si>
  <si>
    <t>Ponuditelj mora u cijenu uključiti sav dodatni materijal, potrošni materijal i pribor koji u opisima stavke nije izrijekom naveden, a neophodan je za odgovarajuću ugradnju svih uređaja i opreme, te izvedbu funkcionalnog sustava.</t>
  </si>
  <si>
    <t xml:space="preserve">Ponuditelj u cijenu izvedbe mora uključiti sve troškove vezane za izdavanje odgovarajućih izjava o svojstvima, ispitivanja i mjerenja i izradu uputa za korištenje i održavanje sustava na hrvatskom jeziku. </t>
  </si>
  <si>
    <t xml:space="preserve">Izvođač  je dužan održavati gradilište za vrijeme izvođenja radova (održavanje ostalog zelenila, ostale infrastrukture i sve ostalo potrebno za sigurno odvijanje radova). </t>
  </si>
  <si>
    <t>Izvođač je dužan, u okviru ugovorene cijene, osigurati  stvari i osobe koje se nalaze unutar obuhvata koji je predmet ugovorenih radova (tabla gradilišta, ograđivanje i uređenje gradilišta, tehnička priprema gradilišta, osiguranje deponije…).</t>
  </si>
  <si>
    <t>Sve privremene pristupne puteve, odlagalište materijala, pomoćne skele i druge zaštitne mjere mora izvesti, održavati i ukloniti ih tako da ne ugrozi i osobe koje borave i rade u okolini i odvijanje ostalih radova na građevini. Ove pripremne i završne radove mora izvoditelj radova obuhvatiti u cijeni radova bez posebne nadoknade.</t>
  </si>
  <si>
    <t>2.2.</t>
  </si>
  <si>
    <t>3.2.</t>
  </si>
  <si>
    <t>1. PRIPREMNI RADOVI UKUPNO:</t>
  </si>
  <si>
    <t>PRIPREMNI RADOVI</t>
  </si>
  <si>
    <t>ZEMLJANI  RADOVI</t>
  </si>
  <si>
    <t>m3</t>
  </si>
  <si>
    <t>2. ZEMLJANI RADOVI UKUPNO:</t>
  </si>
  <si>
    <t>BETONSKI I ARMIRANOBETONSKI RADOVI</t>
  </si>
  <si>
    <t>3. BETONSKI I ARMIRANOBETONSKI RADOVI UKUPNO:</t>
  </si>
  <si>
    <t xml:space="preserve">BRAVARSKI RADOVI </t>
  </si>
  <si>
    <t>BRAVARSKI RADOVI:</t>
  </si>
  <si>
    <t>BETONSKI I ARMIRANOBETONSKI RADOVI:</t>
  </si>
  <si>
    <t>ZEMLJANI RADOVI:</t>
  </si>
  <si>
    <t>paušal</t>
  </si>
  <si>
    <t>TEHNIČKI OPIS</t>
  </si>
  <si>
    <t>Nakon detaljno izvršenog pregleda i snimanja postojećeg stanja konstrukcije, te provedena analiza, predviđa se slijedeći način sanacije odnosno obnove.</t>
  </si>
  <si>
    <t>Predviđeno je da se radovi izvode sukcesivno u fazama na slijedeći način i to :</t>
  </si>
  <si>
    <t>2. Podupiranje temeljne konstrukcije mosta i izrada radne skele</t>
  </si>
  <si>
    <t>3. Demontaža dotrajale rasponske konstrukcije (drvenih lameliranih greda)</t>
  </si>
  <si>
    <t>4. Demontaža dotrajalih drvenih gazišta čišćenje, brušenje, premazivanje i prema potrebi zamjena</t>
  </si>
  <si>
    <t>5. Sanacija drvenih greda (nosača gazišta) čišćenje, brušenje, premazivanje i prema potrebi zamjena</t>
  </si>
  <si>
    <t>6. Sanacija čeličnih nosača i zatega, čišćenje, brušenje i premazivanje</t>
  </si>
  <si>
    <t>8. Montaža saniranih drvenih gazišta</t>
  </si>
  <si>
    <t>7. Montaža novih lameliranih greda rasponske konstrukcije</t>
  </si>
  <si>
    <t>9. Skidanje skele i podupirača</t>
  </si>
  <si>
    <t xml:space="preserve">10. Vađenje postojećeg nasipa radnog platoa u koritu rijeke, te odvoz materijala na deponiju. </t>
  </si>
  <si>
    <t>• Postojeći glavni čelični nosači antikorozivna zaštiti sa zaštitnim premazima ( 2 osnovna i 2 završna )</t>
  </si>
  <si>
    <t>• Čavli za učvršćenje gazišta i uzdužnih nosača zaštititi vrućim cinčanjem i premazom u boji.</t>
  </si>
  <si>
    <t>• Postojeće vijke, sidra, ležajne ploče čelik očistiti i zaštititi vrućim cinčanjem i premazom u boji.</t>
  </si>
  <si>
    <t>Općenito - Postojeće stanje</t>
  </si>
  <si>
    <t>Način sanacije i obnova</t>
  </si>
  <si>
    <t>Materijal za izvođenje</t>
  </si>
  <si>
    <t>3.1. Drvena građa za izradu konstrukcije</t>
  </si>
  <si>
    <t>3.2. Spojna sredstva</t>
  </si>
  <si>
    <t>Nosivost obnovljenog mosta</t>
  </si>
  <si>
    <t>Radove treba izvoditi pod stručnim nadzorom nadzornog inženjera.!!!</t>
  </si>
  <si>
    <t xml:space="preserve">Troškovnikom su predviđeni radovi za izvođenje tijekom izvođenja u ljetnom periodu kod minimalnog nivoa vodostaja. Za izvođenje kod višeg nivoa vodostaja povećavaju se količine radova što se posebno odnosi na pristupni plato. Sve moguće nejasnoće u opisu stavki troškovnika, izvoditelj je obvezan riješiti prije početka radova s projektantom ili opunomoćenim predstavnikom investitora. Naknadno pozivanje na nejasnoće u troškovniku neće biti priznato niti uvaženo kao razlog za promjenu cijena ili rokova, ili bilo koje ustupke u uvjetima. Ukoliko opis radova u troškovniku nije dovoljno opširan i ne opisuje sve pripremno-završne radove, pomoćne radove i sve radne operacije, te procese u izvedbi koje je potrebno izvesti da se dobije konačni proizvod, svi ti radovi su ukalkulirani u jedinične cijene sukladno pravilima struke. Izvoditelj je obvezan prije početka radova proučiti svu tehničku dokumentaciju, pregledati gradilište, informirati se o svim izvorištima materijala, mogućnostima organizacije gradilišta, korištenja privremenih objekata i priključaka vode i električne energije. Svi se radovi izvode sukladno tender dokumentaciji i stavkama troškovnika. </t>
  </si>
  <si>
    <t>Ukoliko izvoditelj utvrdi mogućnost ekonomičnijeg rješenja za izvođenje pojedinih vrsta radova, a isto neće ići na štetu kvalitete, funkcije, estetike i arhitektonske koncepcije objekta, dotične radove može izvesti sukladno svom rješenju uz prethodno odobrenje projektanta i nadzornog inženjera. Kod izvođenja radova izvoditelj je dužan upotrijebiti sve potrebne mjere za zaštitu i sigurnost radnika. Kod davanja ponuda, izvoditelj mora, u slučaju kad to nije posebno naznačeno pojedinom stavkom troškovnika, za svaku pojedinu stavku ukalkulirati sav potreban materijal za osiguranje, podupiranje, izradu radnih i pomoćnih skela, unutarnji transport i slično, sukladno pravilima struke.</t>
  </si>
  <si>
    <t>Gradilište</t>
  </si>
  <si>
    <t>Gradilišni kontejner</t>
  </si>
  <si>
    <t xml:space="preserve">Dobava, postavljanje gradilišnog kontejnera na prikladno ograđeno mjesto unutar ograđenog gradilišta i sklanjanje nakon završetka radova. </t>
  </si>
  <si>
    <t>Postavljaje granice gradilišta, osiguravanje privremenog pristupa strojevima, mjesta privremene deponije i postavljanje obavijesti.  Ovom stavkom se obuhvaća i osiguranje osnovne infrastrukture ( struja i voda).</t>
  </si>
  <si>
    <t>Privreni radni nasip</t>
  </si>
  <si>
    <t>Vađenje i uklanjanje kamenog materijala iz
privremenog pristupnog puta i platoa, nakon sanacije mosta. Izvađeni kameni materijal se odvozi na deponiju.
Obračun po m3 izvađenog materijala.</t>
  </si>
  <si>
    <t xml:space="preserve"> Sanacija temeljnih AB stopa postojećeg mosta</t>
  </si>
  <si>
    <t>Sanacija AB stopa izvesti reparaturnim mortom jednokomponentim, tiksotropnim, prema tvornički pripremljom reparaturom, armiran vlaknima, s brzim razvojem čvrstoća; otporan na sulfate; za vanjsku namjenu.</t>
  </si>
  <si>
    <t>I.</t>
  </si>
  <si>
    <t>II.</t>
  </si>
  <si>
    <t>III.</t>
  </si>
  <si>
    <t>IV.</t>
  </si>
  <si>
    <t>1. Izrada nasipa radnog platoa u koritu rijeke na dvoje obala rijeke</t>
  </si>
  <si>
    <t>Podupiranje temeljne konstrukcije mosta i izrada radne skele</t>
  </si>
  <si>
    <t>4.4.</t>
  </si>
  <si>
    <t>Sanacija drvenih greda (nosača gazišta)</t>
  </si>
  <si>
    <t>građa</t>
  </si>
  <si>
    <t>premaz</t>
  </si>
  <si>
    <t xml:space="preserve">Dobava drvenih gazišta </t>
  </si>
  <si>
    <t>Sanacija i prema potrebi zamjena drvenih greda (nosača gazišta). Stavka obuhvaća i zapunjavanje postojećih rupa od vijaka isl. adekvatnim kitom. Sanacija se izvodi na licu mjesta: čišćenje, brušenje do zdrave podloge, premazivanje antifungicidnim, temeljnim zaštitnim premazima na bazi alkidne smole, pigmenti postojani na klimatske utjecaje i svjetlost, UV filtri i otapala. U boji prema uzorku na postojeću boju u tamnom tonu. Grede su poprečnog predjeka 10/14 cm. Obračun po m2.</t>
  </si>
  <si>
    <t xml:space="preserve">Dobava i montaža drvenih gazišta  mosta dim.: 5/15 cm dižine 1,40m (150 kom) od piljene hrastove građe II. klase sa obrađenin rubovima i površinom. Prije montaže i bušenja potrebnih rupa,  građu i sve rupe u njoj,  je potrebno zažtititi premazivanjem antifungicidnim, temeljnim zaštitnim premazima na bazi alkidne smole, pigmenti postojani na klimatske utjecaje i svjetlost, UV filtri i otapala. U boji prema uzorku na postojeću boju u tamnom tonu. Gazišta se montoraju pričvrščivanjem postojećim i zamjenskim vijcima za nosivu konstrukciju - dvije bočne i jedna srednja greda.
Obračun po m3 građe. </t>
  </si>
  <si>
    <t xml:space="preserve">Dobava i montaža novih lameliranih greda </t>
  </si>
  <si>
    <t>drvena lamelirana greda (Ariš)</t>
  </si>
  <si>
    <t>montaža</t>
  </si>
  <si>
    <t>transport</t>
  </si>
  <si>
    <t>Sanacija čeličnih nosača i zatega</t>
  </si>
  <si>
    <t>Sanacija čeličnih nosača, ležajeva i zatega na licu mijesta. Stavka obuhvaća pregled, čišćenje od stare boje i korozije, antikorozivna zaštita i ponovna montaža na novu drvenu konstrukciju. U cijenu oključiti i sve spojne elemente (šarafe vijke, matice isl.).
Čeličnu konstrukciju treba zaštiti sa 2 osnovna i 2 završna premaza. u skladu sa tehničkim propisima.
Koristiti temeljni premaz na bazi epoksidnih smola «epocon cink» ili slično. Sve u skladu sa tehničkim propisima.  Činjenično stanje utvrditi na licu mijesta.</t>
  </si>
  <si>
    <t>Izrada, doprema i ugradnja čeličnih spojnih elemenata, pocinčanih čeličnih vijaka, vijaka za drvo, spiralnih čavala, podložnih i veznih pločica, čelične vezne i ležajne pločice, klamfe, čelični trnovi isl.
Prije ugradnje spojni čelični materijal zaštiti vručim cinčanjem prema potrebi.
Obračun po stvarno izvedenim količinama.</t>
  </si>
  <si>
    <t>Spojni elementi</t>
  </si>
  <si>
    <t>kg</t>
  </si>
  <si>
    <t>Čelični ležajevi za drvene grede</t>
  </si>
  <si>
    <t>Izrada, doprema i ugradnja čeličnih ležajnih elemenata za spoj čelične rasponske konstrukcije sa drvenim gredama i betonskim upornjacima, i klinova za pričvršćenje (tip klina kao za pričvršćenje željezničke tračnice u drveni prag).
Prije ugradnje spojni čelični materijal zaštititi vrućim
cinčanjem. Obračun po komadu.</t>
  </si>
  <si>
    <t>V.</t>
  </si>
  <si>
    <r>
      <t>Demontaža postojeće drvenih lameliranih glavnih nosivih greda mosta. Grede je potrebno</t>
    </r>
    <r>
      <rPr>
        <b/>
        <sz val="10"/>
        <rFont val="Calibri Light"/>
        <family val="2"/>
        <charset val="238"/>
        <scheme val="major"/>
      </rPr>
      <t xml:space="preserve"> pažljivo</t>
    </r>
    <r>
      <rPr>
        <sz val="10"/>
        <rFont val="Calibri Light"/>
        <family val="2"/>
        <charset val="238"/>
        <scheme val="major"/>
      </rPr>
      <t xml:space="preserve"> odvojiti od čeličnih spregova, spojevi su od  čeličnih vijaka. Čeličnu konstrukciju (spregovje) je potrebno fiksirati na privremene podupirače, te osigirati njihovu stabilnost.  Stavka obuhvaća rad sa primjerenim strojevima (dizalica, kran, motorne pile isl.), te deponiranje građe u blizini gradilišta i odvoz na deponij koji odredi nadležna komunalna institucija.
Obračun po m3 demontirane i odvezene građe. </t>
    </r>
  </si>
  <si>
    <r>
      <t xml:space="preserve">Za izvođenje konstrukcije i gazišta koristiti  piljenu </t>
    </r>
    <r>
      <rPr>
        <b/>
        <sz val="10"/>
        <rFont val="Arial"/>
        <family val="2"/>
        <charset val="238"/>
      </rPr>
      <t>hrastovu građu</t>
    </r>
    <r>
      <rPr>
        <sz val="10"/>
        <rFont val="Arial"/>
        <family val="2"/>
        <charset val="238"/>
      </rPr>
      <t xml:space="preserve"> II. klase zaštićenu sa insekticidnim i fungicidnim zaštitnim sredstvima.</t>
    </r>
  </si>
  <si>
    <r>
      <t xml:space="preserve">Za izvođenje glavne konstrukcije koristiti lameliranu predgotovljenu konstrukciju od </t>
    </r>
    <r>
      <rPr>
        <b/>
        <sz val="10"/>
        <rFont val="Arial"/>
        <family val="2"/>
        <charset val="238"/>
      </rPr>
      <t>Ariša</t>
    </r>
    <r>
      <rPr>
        <sz val="10"/>
        <rFont val="Arial"/>
        <family val="2"/>
        <charset val="238"/>
      </rPr>
      <t xml:space="preserve"> II. klase zaštićenu sa insekticidnim i fungicidnim zaštitnim sredstvima.</t>
    </r>
  </si>
  <si>
    <t>Obzirom da se radi o obnovi starog mosta u smislu radova održavanja, nosivost mosta je određena postojećim projektom u skladu sa važećim Pravilnikom o opterećenju mostova  u razdoblju u kojem je nastao.</t>
  </si>
  <si>
    <t>Nosivost saniranoga mosta iznimno je bitno dokazati novim statičkim proračunom u skladu sa danas važećim Tehničkim propisima.</t>
  </si>
  <si>
    <t>4.5.</t>
  </si>
  <si>
    <t>4.6.</t>
  </si>
  <si>
    <t>5.</t>
  </si>
  <si>
    <t>5.1.</t>
  </si>
  <si>
    <t>5.2.</t>
  </si>
  <si>
    <t>5.3.</t>
  </si>
  <si>
    <t xml:space="preserve">Demontaža postojeće drvenih gazišta sa pažljivim odvajanjem od nosive konstrukcije (od nosač gazišta - dvije bočne i jedna srednja greda) na koju su spojeni vijcima.
Stavka obuhvaća  posepno deponiranje vijak koji se moraju sačuvati. Odvoz otpadne građe osigurati na deponij koji odredi nadležna komunalna institucija.
Obračun po m3 demontirane i odvezene građe. </t>
  </si>
  <si>
    <t>Demontaža rasponske konstrukcije (drvenih lameliranih greda)</t>
  </si>
  <si>
    <t>Demontaža drvenih gazišta</t>
  </si>
  <si>
    <t>4. TESARSKI RADOVI UKUPNO:</t>
  </si>
  <si>
    <t>5. BRAVARSKI RADOVI UKUPNO:</t>
  </si>
  <si>
    <t xml:space="preserve">Nabava i doprema mješovitog kamenog materijala iz
kamenoloma za izradu privremenog pristupnog puta
i privremenog pristupnog platoa u koritu rijeke. Nasip za izradu platoa se izvodi u plitkoj vodi oko 0,8 m dubine, a širina cca 7,0 m sa svake strane obale. Pristupni plato izvodi se tako sa se ostavi usjek za protok rijeke. Donji dio se izvodi od krupnijeg kamenog nabačaja a gornji dio od sitnijeg drobljenog kamenog materijala.
Obračun po m3.
</t>
  </si>
  <si>
    <t xml:space="preserve"> Predmet troškovnika je sanacije i obnove postojećeg dotrajalog drvenog mosta na rijeci Vuki u Vukovaru na k.č.1481/4 . k.o. Vukovar.  pješački most je drveni, ukupne širine 1,82 m, ukupne dužine 20,0 m . Visina konstrukcije mosta iznad 1,10m. Pješačka konstrukcija odnosno gornji ustroj mosta je drveni pod oslonjeni na drvene nosive grede. Rasponska konstrukcija mosta se sastoji od dvije lamelirana greda dimenzije 20/110 cm (koje su ujedno i rukohvat mosta), sve zajedno je povezano sa  9 čeličnih nosača od UNP 14 profila. Most je pričvršćeni sa čeličnim sidrima za temeljene stope koje je su od armiranog betona. </t>
  </si>
  <si>
    <t>1.3.</t>
  </si>
  <si>
    <t>Obilazna trasa</t>
  </si>
  <si>
    <t xml:space="preserve">Trasiranje pješačkog obilaska i postavljanje oznaka za preusmjerenje. Trasu obilaska definirati u dogovoru s investitorom. </t>
  </si>
  <si>
    <t>TROŠKOVNIK SANACIJE I OBNOVE PJEŠAČKOG DRVENOG MOSTA PREKO RIJEKE VUKE</t>
  </si>
  <si>
    <r>
      <t>Radovi se izvode prema skicama, a u svim slučajevima potrebne izmjene ili dopune, odluku o tome donosit će se sukladno Ugovoru o građenju, a tu svoju odluku unositi će u građevni dnevnik. Sve izmjene ili dopune</t>
    </r>
    <r>
      <rPr>
        <sz val="10"/>
        <color rgb="FFFF0000"/>
        <rFont val="Calibri Light"/>
        <family val="2"/>
        <charset val="238"/>
        <scheme val="major"/>
      </rPr>
      <t xml:space="preserve"> </t>
    </r>
    <r>
      <rPr>
        <sz val="10"/>
        <rFont val="Calibri Light"/>
        <family val="2"/>
        <scheme val="major"/>
      </rPr>
      <t>za koje se po građevnom dnevniku ne može dokazati da su uslijedile po opisanom postupku, neće se obračunavati ni po privremenom ni po okončanom obračunu.</t>
    </r>
  </si>
  <si>
    <r>
      <t>U ovom troškovniku izložene cijene odnose se na jediničnu mjeru izvršenog rada. Prema tome, jedinične cijene obuhvaćaju sav rad, opremu, materijal, prijevoze, režiju gradilišta i uprave poduzeća, sva davanja te zaradu poduzeća. Sav montažni i sitni materijal je uključen i ne obračunava se zasebnim stavkama.</t>
    </r>
    <r>
      <rPr>
        <sz val="10"/>
        <color rgb="FFFF0000"/>
        <rFont val="Calibri Light"/>
        <family val="2"/>
        <charset val="238"/>
        <scheme val="major"/>
      </rPr>
      <t xml:space="preserve"> </t>
    </r>
  </si>
  <si>
    <t>Izvođač je dužan gradilište održavati čistim, a na kraju radova treba izvesti detaljno čišćenje. Nakon dovršenja gradnje izvođač će predati posve uređeno gradilište i okolinu predstavniku investitora uz obveznu prisutnost nadzornog inženjera.</t>
  </si>
  <si>
    <t>Sve navedene tehničke karakteristike proizvoda, materijala, opreme i ostalog u ovome troškovniku, bez obzira na opis stavke, odnose se izričito na minimalne zahtjeve kvalitete.</t>
  </si>
  <si>
    <t>Sve stavke podrazumijevaju izvođenje svih detalja sa svim konstruktivnim dijelovima, prema nacrtima, tehničkom opisu i ovom troškovniku, te prema hrvatskim i europskim normama.  Jedinične cijene stavke obuhvaćaju sav osnovni i pomoćni rad, alat i pribor, kao i osnovni i pomoćni materijal za izvedbu iste, kitanje, bandažiranje, odnosno završna obrada svih spojeva, troškove zaštite, izrade ili dobave, troškove unutarnjeg i vanjskog transporta, prijenosa do mjesta ugradnje, uskladištenja, montaže i demontaže radne skele prema pravilu struke i pravilima zaštite na radu za potrebe izvršenja stavke, troškove osiguranja od krađe i oštećenja, postave pomoćnih i drugih uređaja, troškove potrošnje električne i druge energije, te troškove pripreme i režijskog osoblja gradilišta kao i permanentno, te kompletno završno čišćenje, zapisnička predaja nakon izvedenih radova. Sva oštećenja koje izvođač prouzroči izvršenjem predmetne stavke, na objektu, instalacijama i uređajima dužan je pravovremeno otkloniti o vlastitom trošku. Na eventualne probleme i nejasnoće u izvođenju izvođač je dužan upozoriti nadzornog inženjera. Za svaki vantroškovnički rad, izvođač je dužan sastaviti ponudu, te isti realizirati tek nakon prihvaćanja ponude od strane investitora i odobrenja nadzornog inženjer. Izvođaču se neće uvažiti opravdanje ukoliko bi kvaliteta izvršene stavke bila protivna predviđenoj kvaliteti predviđena opisom iz troškovnika odnosno nacrta. Izvođač je dužan prije početka radova izraditi plan izvođenja radova te ga predočiti investitoru i nadzornom inženjeru.</t>
  </si>
  <si>
    <t>Troškovnik se temelji na izvršenom pregledu i izmjeri na predmetnoj lokaciji. Slojevi konstrukcija koji su opisani u  tender dokumentaciji preuzeti su kao stvarno izvedeni u onom smislu u kojem se evidentno poklapaju sa utvrđenim izmjerama i debljinama pojedinih građevinih elemenata na licu mjesta. Sve ono čemu se nije moglo pristupiti: slojevi konstrukcija koji nisu definirani dokumentacijom, potrebno je pretpostaviti sukladno odgovarajućem vremenu izgradnje mosta. Prilikom izvođenja potrebno je utvrditi i razraditi detalje po potrebi sa nadzornim inženjerom: ukoliko se ispostavi da slojevi nisu onakvi kakvi su pretpostavljeni na temelju tender dokumentacije, te da je zbog toga potrebno predvidjeti neki drugačiji način izvedbe, odnosno detalj ugradnje ili slično, potrebno je konzultirati nadzora. Zbog činjenice da se radi o održavanju prije početka pojedine faze radova uputno je izvršiti detaljni uvid „in situ“ na način da se otvori pojedini dio konstrukcije i konstatira postojeće stanje konstrukcije na terenu. Ukoliko bi se dogodile značajne izmjene u odnosu na ono što je tender dokumentacijom predviđeno, potrebno je izraditi odgovarajuću reviziju predmetne konstrukcije. Ovisno o postojećem stanju konstrukcije, ukoliko se pokaže potreba za tim, potrebno je ispitati statičku nosivost ugrađenih elemenata (da li dodatnim ispitivanjem na licu mjesta, odnosno proračunom) ovisi o stanju konstrukcije. Sukladno obuhvatnosti posla, predmetno izvješće o pregledu i konstatiranju stanja konstukcije, mora ovjeriti nadzorni inženjer, odnosno ovlašteni statičar. Utvrdi li Izvođač prije davanja konačne ponude za izvođenje radova, da postoje bilo kakva odstupanja od svih elemenata u projektu te na terenu, te ukoliko smatra da ima, obavezno slobodno zatražiti pojašnjenje nadzornog inženjera, te svakako provjeriti količine za pojedinu vrstu radova na licu mjesta. Moguća su odstupanja u količinama, predmetno se može utvrditi nakon stvarno obračunatih i izvedenih radova. Obračun prema stvarno izvedenim radovima.</t>
  </si>
  <si>
    <t>cijena (EUR)</t>
  </si>
  <si>
    <t>Betoniranje AB podloge</t>
  </si>
  <si>
    <t>Dobava materijala, i izrada AB podloge   betoniranjem u nasipu / iskopu. Dobava i ugradnja betona, razred betona C30/37. temelji dim.širine 50cm i dubine 10-15 cm. U cijeni i priprema rova za podlogu te uklanjanje i zbrinjavanje AB podloge nakon završetka sanacije.</t>
  </si>
  <si>
    <t>komplet</t>
  </si>
  <si>
    <t>Nabava, dobava i ugradnja radne skele i privremene konstrukcije za podupiranje mosta. Stavka obuhvaća dovoz, montažu, eventualni najam te demontažu cijevne radne skele s podnicama, ogradom u visini svake etaže i penjalicama visine do 10,0 m, maksimalne širine do 3,20 m kao i privremene konstrukciju za podupiranje svih elementana mosta kod uklanjanja i ugradnje nove konstrukcije mosta koju je potrebno osloniti na pripremljene AB temeljne trake. Podupiranje se izvodi u zavisnosti od tehnlogije izvođenja radova. Za drvene podupore spojeve podupiranje izvršiti pravilnim tesarskim vezom. Za skelu je potrebno izraditi projekt skele, koji mora odobriti nadzorni inženjer. U stavku uključiti sav potreban rad i materijal za potpuni dovršetak stavke, kao i izrada projekta skele. Obračun je po kompletu.</t>
  </si>
  <si>
    <r>
      <t xml:space="preserve">Dobava, doprema i montaža </t>
    </r>
    <r>
      <rPr>
        <b/>
        <sz val="10"/>
        <rFont val="Calibri Light"/>
        <family val="2"/>
        <charset val="238"/>
        <scheme val="major"/>
      </rPr>
      <t>novih</t>
    </r>
    <r>
      <rPr>
        <sz val="10"/>
        <rFont val="Calibri Light"/>
        <family val="2"/>
        <charset val="238"/>
        <scheme val="major"/>
      </rPr>
      <t xml:space="preserve"> lameliranih greda od drvene građe Ariš II klase,  dim.: 20/110 cm, dižine 21,00m (2kom). </t>
    </r>
    <r>
      <rPr>
        <sz val="10"/>
        <color theme="9"/>
        <rFont val="Calibri Light"/>
        <family val="2"/>
        <charset val="238"/>
        <scheme val="major"/>
      </rPr>
      <t>Lamelirana greda proizvodi se prema normi HRN EN 14080:2006 s klasama kvalitete odnosno čvrstoće GL28c, 3,7kN/m3.</t>
    </r>
    <r>
      <rPr>
        <sz val="10"/>
        <rFont val="Calibri Light"/>
        <family val="2"/>
        <charset val="238"/>
        <scheme val="major"/>
      </rPr>
      <t xml:space="preserve"> 
 Stavka obuhvaća sav potreban rad, sanaciju postojećih spojni elemenanta - vijaka, te zamjena za dotrajale. Vijci moraju biti antikorozivni i završne boje u tamnom tonu, te je potrebno premazati sve spojne rupe sa dolje navedenim premazima. Premazivanje antifungicidnim, temeljnim zaštitnim premazima na bazi alkidne smole, pigmenti postojani na klimatske utjecaje i svjetlost, UV filtri i otapala. U boji prema uzorku na postojeću boju u tamnom tonu i prema odabiru projektanta. Obračun po tlocrtnoj površini krova.</t>
    </r>
  </si>
  <si>
    <t>R.
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</si>
</sst>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43" formatCode="_-* #,##0.00_-;\-* #,##0.00_-;_-* &quot;-&quot;??_-;_-@_-"/>
    <numFmt numFmtId="164" formatCode="_-* #,##0.00\ _k_n_-;\-* #,##0.00\ _k_n_-;_-* &quot;-&quot;??\ _k_n_-;_-@_-"/>
    <numFmt numFmtId="165" formatCode="#,##0.00\ &quot;kn&quot;"/>
  </numFmts>
  <fonts count="3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Helv"/>
    </font>
    <font>
      <sz val="10"/>
      <name val="Arial"/>
      <family val="2"/>
    </font>
    <font>
      <sz val="11"/>
      <color indexed="8"/>
      <name val="Calibri"/>
      <family val="2"/>
      <charset val="238"/>
    </font>
    <font>
      <sz val="11"/>
      <color theme="1"/>
      <name val="Calibri"/>
      <family val="2"/>
      <scheme val="minor"/>
    </font>
    <font>
      <sz val="12"/>
      <name val="HRHelvetica"/>
    </font>
    <font>
      <sz val="12"/>
      <color rgb="FF000000"/>
      <name val="Helvetica Neue"/>
    </font>
    <font>
      <sz val="12"/>
      <name val="Times"/>
      <family val="1"/>
      <charset val="238"/>
    </font>
    <font>
      <sz val="10"/>
      <name val="Calibri Light"/>
      <family val="2"/>
      <charset val="238"/>
      <scheme val="major"/>
    </font>
    <font>
      <sz val="11"/>
      <name val="Calibri Light"/>
      <family val="2"/>
      <charset val="238"/>
      <scheme val="major"/>
    </font>
    <font>
      <sz val="8"/>
      <name val="Calibri Light"/>
      <family val="2"/>
      <charset val="238"/>
      <scheme val="major"/>
    </font>
    <font>
      <b/>
      <sz val="10"/>
      <name val="Calibri Light"/>
      <family val="2"/>
      <charset val="238"/>
      <scheme val="major"/>
    </font>
    <font>
      <sz val="9"/>
      <name val="Calibri Light"/>
      <family val="2"/>
      <charset val="238"/>
      <scheme val="major"/>
    </font>
    <font>
      <sz val="12"/>
      <name val="Calibri Light"/>
      <family val="2"/>
      <charset val="238"/>
      <scheme val="major"/>
    </font>
    <font>
      <sz val="10"/>
      <color rgb="FFFF0000"/>
      <name val="Calibri Light"/>
      <family val="2"/>
      <charset val="238"/>
      <scheme val="major"/>
    </font>
    <font>
      <sz val="9"/>
      <color rgb="FFFF0000"/>
      <name val="Calibri Light"/>
      <family val="2"/>
      <charset val="238"/>
      <scheme val="major"/>
    </font>
    <font>
      <b/>
      <sz val="8"/>
      <name val="Calibri Light"/>
      <family val="2"/>
      <charset val="238"/>
      <scheme val="major"/>
    </font>
    <font>
      <sz val="12"/>
      <name val="Helv"/>
    </font>
    <font>
      <sz val="8"/>
      <name val="Arial"/>
      <family val="2"/>
      <charset val="238"/>
    </font>
    <font>
      <b/>
      <sz val="12"/>
      <name val="Calibri Light"/>
      <family val="2"/>
      <charset val="238"/>
      <scheme val="major"/>
    </font>
    <font>
      <sz val="10"/>
      <name val="Calibri Light"/>
      <family val="2"/>
      <scheme val="major"/>
    </font>
    <font>
      <sz val="10"/>
      <name val="Arial"/>
      <family val="2"/>
      <charset val="238"/>
    </font>
    <font>
      <b/>
      <sz val="10"/>
      <name val="Arial"/>
      <family val="2"/>
      <charset val="238"/>
    </font>
    <font>
      <b/>
      <sz val="10"/>
      <color rgb="FFFF0000"/>
      <name val="Calibri Light"/>
      <family val="2"/>
      <charset val="238"/>
      <scheme val="major"/>
    </font>
    <font>
      <sz val="10"/>
      <color theme="9"/>
      <name val="Calibri Light"/>
      <family val="2"/>
      <charset val="238"/>
      <scheme val="maj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8">
    <xf numFmtId="0" fontId="0" fillId="0" borderId="0"/>
    <xf numFmtId="164" fontId="5" fillId="0" borderId="0" applyFont="0" applyFill="0" applyBorder="0" applyAlignment="0" applyProtection="0"/>
    <xf numFmtId="0" fontId="6"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44" fontId="5" fillId="0" borderId="0" applyFont="0" applyFill="0" applyBorder="0" applyAlignment="0" applyProtection="0"/>
    <xf numFmtId="0" fontId="8" fillId="0" borderId="0"/>
    <xf numFmtId="0" fontId="5" fillId="0" borderId="0"/>
    <xf numFmtId="0" fontId="5" fillId="0" borderId="0"/>
    <xf numFmtId="0" fontId="7" fillId="0" borderId="0"/>
    <xf numFmtId="0" fontId="4" fillId="0" borderId="0"/>
    <xf numFmtId="43" fontId="4" fillId="0" borderId="0" applyFont="0" applyFill="0" applyBorder="0" applyAlignment="0" applyProtection="0"/>
    <xf numFmtId="0" fontId="9" fillId="0" borderId="0"/>
    <xf numFmtId="0" fontId="8" fillId="0" borderId="0"/>
    <xf numFmtId="164" fontId="9" fillId="0" borderId="0" applyFont="0" applyFill="0" applyBorder="0" applyAlignment="0" applyProtection="0"/>
    <xf numFmtId="0" fontId="6" fillId="0" borderId="0"/>
    <xf numFmtId="0" fontId="7" fillId="0" borderId="0"/>
    <xf numFmtId="0" fontId="10" fillId="0" borderId="0"/>
    <xf numFmtId="0" fontId="11" fillId="0" borderId="0"/>
    <xf numFmtId="0" fontId="7" fillId="0" borderId="0"/>
    <xf numFmtId="0" fontId="5" fillId="0" borderId="0"/>
    <xf numFmtId="0" fontId="5" fillId="0" borderId="0"/>
    <xf numFmtId="0" fontId="8" fillId="0" borderId="0"/>
    <xf numFmtId="0" fontId="3" fillId="0" borderId="0"/>
    <xf numFmtId="0" fontId="5" fillId="0" borderId="0"/>
    <xf numFmtId="0" fontId="12" fillId="0" borderId="0"/>
    <xf numFmtId="0" fontId="5" fillId="0" borderId="0"/>
    <xf numFmtId="0" fontId="5" fillId="0" borderId="0"/>
    <xf numFmtId="0" fontId="7" fillId="0" borderId="0"/>
    <xf numFmtId="0" fontId="2" fillId="0" borderId="0"/>
    <xf numFmtId="0" fontId="22" fillId="0" borderId="0"/>
    <xf numFmtId="0" fontId="5" fillId="0" borderId="0"/>
    <xf numFmtId="0" fontId="5" fillId="0" borderId="0"/>
    <xf numFmtId="43" fontId="26" fillId="0" borderId="0" applyFont="0" applyFill="0" applyBorder="0" applyAlignment="0" applyProtection="0"/>
    <xf numFmtId="0" fontId="1" fillId="0" borderId="0"/>
  </cellStyleXfs>
  <cellXfs count="94">
    <xf numFmtId="0" fontId="0" fillId="0" borderId="0" xfId="0"/>
    <xf numFmtId="0" fontId="13" fillId="0" borderId="0" xfId="5" applyFont="1" applyAlignment="1">
      <alignment horizontal="center"/>
    </xf>
    <xf numFmtId="0" fontId="16" fillId="0" borderId="0" xfId="5" applyFont="1" applyAlignment="1">
      <alignment horizontal="right" vertical="center" wrapText="1"/>
    </xf>
    <xf numFmtId="0" fontId="13" fillId="0" borderId="0" xfId="5" applyFont="1" applyAlignment="1">
      <alignment horizontal="center" wrapText="1"/>
    </xf>
    <xf numFmtId="0" fontId="15" fillId="0" borderId="0" xfId="0" applyFont="1"/>
    <xf numFmtId="0" fontId="13" fillId="0" borderId="0" xfId="5" applyFont="1" applyAlignment="1">
      <alignment horizontal="right"/>
    </xf>
    <xf numFmtId="0" fontId="13" fillId="0" borderId="0" xfId="5" applyFont="1"/>
    <xf numFmtId="0" fontId="13" fillId="0" borderId="0" xfId="11" applyFont="1" applyAlignment="1">
      <alignment horizontal="justify" vertical="top" wrapText="1"/>
    </xf>
    <xf numFmtId="0" fontId="13" fillId="2" borderId="0" xfId="5" applyFont="1" applyFill="1" applyAlignment="1">
      <alignment horizontal="center"/>
    </xf>
    <xf numFmtId="0" fontId="16" fillId="2" borderId="0" xfId="5" applyFont="1" applyFill="1" applyAlignment="1">
      <alignment horizontal="left" vertical="center" wrapText="1"/>
    </xf>
    <xf numFmtId="0" fontId="16" fillId="0" borderId="0" xfId="5" applyFont="1" applyAlignment="1">
      <alignment horizontal="left" vertical="center" wrapText="1"/>
    </xf>
    <xf numFmtId="0" fontId="18" fillId="0" borderId="0" xfId="5" applyFont="1" applyAlignment="1">
      <alignment horizontal="left" vertical="center" wrapText="1"/>
    </xf>
    <xf numFmtId="0" fontId="18" fillId="0" borderId="0" xfId="5" applyFont="1" applyAlignment="1">
      <alignment horizontal="center"/>
    </xf>
    <xf numFmtId="0" fontId="18" fillId="0" borderId="0" xfId="5" applyFont="1" applyAlignment="1">
      <alignment horizontal="right"/>
    </xf>
    <xf numFmtId="0" fontId="18" fillId="0" borderId="0" xfId="5" applyFont="1"/>
    <xf numFmtId="1" fontId="13" fillId="0" borderId="0" xfId="5" applyNumberFormat="1" applyFont="1" applyAlignment="1">
      <alignment horizontal="center" vertical="top"/>
    </xf>
    <xf numFmtId="0" fontId="13" fillId="0" borderId="0" xfId="5" applyFont="1" applyAlignment="1">
      <alignment horizontal="left"/>
    </xf>
    <xf numFmtId="0" fontId="13" fillId="0" borderId="0" xfId="5" applyFont="1" applyAlignment="1">
      <alignment vertical="center" wrapText="1"/>
    </xf>
    <xf numFmtId="165" fontId="13" fillId="0" borderId="0" xfId="5" applyNumberFormat="1" applyFont="1" applyAlignment="1">
      <alignment horizontal="right"/>
    </xf>
    <xf numFmtId="165" fontId="13" fillId="2" borderId="0" xfId="5" applyNumberFormat="1" applyFont="1" applyFill="1" applyAlignment="1">
      <alignment horizontal="right" wrapText="1"/>
    </xf>
    <xf numFmtId="165" fontId="17" fillId="0" borderId="0" xfId="5" applyNumberFormat="1" applyFont="1" applyAlignment="1">
      <alignment horizontal="right"/>
    </xf>
    <xf numFmtId="4" fontId="13" fillId="0" borderId="0" xfId="5" applyNumberFormat="1" applyFont="1" applyAlignment="1">
      <alignment horizontal="right"/>
    </xf>
    <xf numFmtId="165" fontId="13" fillId="0" borderId="0" xfId="5" applyNumberFormat="1" applyFont="1" applyAlignment="1">
      <alignment horizontal="right" wrapText="1"/>
    </xf>
    <xf numFmtId="0" fontId="13" fillId="0" borderId="0" xfId="0" applyFont="1" applyAlignment="1">
      <alignment horizontal="center"/>
    </xf>
    <xf numFmtId="165" fontId="13" fillId="0" borderId="0" xfId="0" applyNumberFormat="1" applyFont="1" applyAlignment="1">
      <alignment horizontal="right"/>
    </xf>
    <xf numFmtId="0" fontId="21" fillId="2" borderId="1" xfId="5" applyFont="1" applyFill="1" applyBorder="1" applyAlignment="1">
      <alignment horizontal="center" vertical="center" wrapText="1"/>
    </xf>
    <xf numFmtId="0" fontId="19" fillId="0" borderId="0" xfId="0" applyFont="1" applyAlignment="1">
      <alignment horizontal="center" vertical="top"/>
    </xf>
    <xf numFmtId="2" fontId="13" fillId="0" borderId="0" xfId="0" applyNumberFormat="1" applyFont="1" applyAlignment="1">
      <alignment horizontal="center"/>
    </xf>
    <xf numFmtId="4" fontId="13" fillId="0" borderId="0" xfId="0" applyNumberFormat="1" applyFont="1" applyAlignment="1">
      <alignment horizontal="center"/>
    </xf>
    <xf numFmtId="0" fontId="13" fillId="0" borderId="0" xfId="0" applyFont="1" applyAlignment="1">
      <alignment horizontal="center" vertical="center"/>
    </xf>
    <xf numFmtId="0" fontId="13" fillId="0" borderId="0" xfId="11" applyFont="1" applyAlignment="1">
      <alignment horizontal="right" vertical="center" wrapText="1"/>
    </xf>
    <xf numFmtId="0" fontId="15" fillId="0" borderId="0" xfId="0" applyFont="1" applyAlignment="1">
      <alignment vertical="center"/>
    </xf>
    <xf numFmtId="4" fontId="19" fillId="0" borderId="0" xfId="5" applyNumberFormat="1" applyFont="1" applyAlignment="1">
      <alignment horizontal="center"/>
    </xf>
    <xf numFmtId="4" fontId="19" fillId="2" borderId="0" xfId="5" applyNumberFormat="1" applyFont="1" applyFill="1" applyAlignment="1">
      <alignment horizontal="center"/>
    </xf>
    <xf numFmtId="4" fontId="20" fillId="0" borderId="0" xfId="5" applyNumberFormat="1" applyFont="1" applyAlignment="1">
      <alignment horizontal="center"/>
    </xf>
    <xf numFmtId="4" fontId="13" fillId="0" borderId="0" xfId="5" applyNumberFormat="1" applyFont="1" applyAlignment="1">
      <alignment horizontal="center" wrapText="1"/>
    </xf>
    <xf numFmtId="4" fontId="21" fillId="2" borderId="1" xfId="5" applyNumberFormat="1" applyFont="1" applyFill="1" applyBorder="1" applyAlignment="1">
      <alignment horizontal="center" vertical="center"/>
    </xf>
    <xf numFmtId="165" fontId="21" fillId="2" borderId="1" xfId="5" applyNumberFormat="1" applyFont="1" applyFill="1" applyBorder="1" applyAlignment="1">
      <alignment horizontal="center" vertical="center" wrapText="1"/>
    </xf>
    <xf numFmtId="0" fontId="14" fillId="0" borderId="0" xfId="5" applyFont="1" applyAlignment="1">
      <alignment horizontal="center" vertical="center"/>
    </xf>
    <xf numFmtId="1" fontId="16" fillId="2" borderId="1" xfId="5" applyNumberFormat="1" applyFont="1" applyFill="1" applyBorder="1" applyAlignment="1">
      <alignment horizontal="center" vertical="center" wrapText="1"/>
    </xf>
    <xf numFmtId="4" fontId="17" fillId="0" borderId="0" xfId="5" applyNumberFormat="1" applyFont="1" applyAlignment="1">
      <alignment horizontal="right"/>
    </xf>
    <xf numFmtId="165" fontId="13" fillId="0" borderId="0" xfId="0" applyNumberFormat="1" applyFont="1" applyAlignment="1">
      <alignment horizontal="center"/>
    </xf>
    <xf numFmtId="0" fontId="17" fillId="0" borderId="0" xfId="0" applyFont="1" applyAlignment="1">
      <alignment vertical="top"/>
    </xf>
    <xf numFmtId="0" fontId="13" fillId="0" borderId="0" xfId="0" applyFont="1"/>
    <xf numFmtId="0" fontId="24" fillId="3" borderId="2" xfId="7" applyFont="1" applyFill="1" applyBorder="1" applyAlignment="1">
      <alignment horizontal="center" vertical="center" wrapText="1"/>
    </xf>
    <xf numFmtId="0" fontId="16" fillId="0" borderId="0" xfId="7" applyFont="1" applyAlignment="1">
      <alignment horizontal="center" vertical="center" wrapText="1"/>
    </xf>
    <xf numFmtId="0" fontId="25" fillId="0" borderId="0" xfId="0" applyFont="1" applyAlignment="1">
      <alignment horizontal="justify" vertical="center" wrapText="1"/>
    </xf>
    <xf numFmtId="0" fontId="13" fillId="0" borderId="0" xfId="0" applyFont="1" applyAlignment="1">
      <alignment vertical="top"/>
    </xf>
    <xf numFmtId="1" fontId="13" fillId="4" borderId="0" xfId="5" applyNumberFormat="1" applyFont="1" applyFill="1" applyAlignment="1">
      <alignment horizontal="center" vertical="top"/>
    </xf>
    <xf numFmtId="0" fontId="13" fillId="4" borderId="0" xfId="5" applyFont="1" applyFill="1" applyAlignment="1">
      <alignment horizontal="right"/>
    </xf>
    <xf numFmtId="0" fontId="13" fillId="4" borderId="0" xfId="5" applyFont="1" applyFill="1"/>
    <xf numFmtId="0" fontId="16" fillId="2" borderId="0" xfId="5" applyFont="1" applyFill="1" applyAlignment="1">
      <alignment horizontal="center" vertical="center" wrapText="1"/>
    </xf>
    <xf numFmtId="0" fontId="13" fillId="0" borderId="0" xfId="11" applyFont="1" applyAlignment="1">
      <alignment horizontal="right" vertical="top" wrapText="1"/>
    </xf>
    <xf numFmtId="1" fontId="13" fillId="0" borderId="3" xfId="5" applyNumberFormat="1" applyFont="1" applyBorder="1" applyAlignment="1">
      <alignment horizontal="center" vertical="top"/>
    </xf>
    <xf numFmtId="0" fontId="18" fillId="0" borderId="3" xfId="5" applyFont="1" applyBorder="1" applyAlignment="1">
      <alignment horizontal="center"/>
    </xf>
    <xf numFmtId="4" fontId="20" fillId="0" borderId="3" xfId="5" applyNumberFormat="1" applyFont="1" applyBorder="1" applyAlignment="1">
      <alignment horizontal="center"/>
    </xf>
    <xf numFmtId="0" fontId="25" fillId="0" borderId="0" xfId="0" applyFont="1" applyAlignment="1">
      <alignment horizontal="justify" wrapText="1"/>
    </xf>
    <xf numFmtId="0" fontId="5" fillId="0" borderId="0" xfId="0" applyFont="1"/>
    <xf numFmtId="0" fontId="24" fillId="3" borderId="4" xfId="7"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right" wrapText="1"/>
    </xf>
    <xf numFmtId="0" fontId="13" fillId="0" borderId="3" xfId="5" applyFont="1" applyBorder="1" applyAlignment="1">
      <alignment vertical="center" wrapText="1"/>
    </xf>
    <xf numFmtId="0" fontId="13" fillId="0" borderId="3" xfId="5" applyFont="1" applyBorder="1" applyAlignment="1">
      <alignment horizontal="center" wrapText="1"/>
    </xf>
    <xf numFmtId="4" fontId="13" fillId="0" borderId="3" xfId="5" applyNumberFormat="1" applyFont="1" applyBorder="1" applyAlignment="1">
      <alignment horizontal="center" wrapText="1"/>
    </xf>
    <xf numFmtId="165" fontId="16" fillId="0" borderId="3" xfId="5" applyNumberFormat="1" applyFont="1" applyBorder="1" applyAlignment="1">
      <alignment horizontal="right" wrapText="1"/>
    </xf>
    <xf numFmtId="0" fontId="5" fillId="0" borderId="0" xfId="0" applyFont="1" applyAlignment="1">
      <alignment horizontal="left" vertical="top" wrapText="1"/>
    </xf>
    <xf numFmtId="0" fontId="13" fillId="0" borderId="5" xfId="0" applyFont="1" applyBorder="1" applyAlignment="1">
      <alignment vertical="top"/>
    </xf>
    <xf numFmtId="1" fontId="13" fillId="0" borderId="5" xfId="5" applyNumberFormat="1" applyFont="1" applyBorder="1" applyAlignment="1">
      <alignment horizontal="center" vertical="top"/>
    </xf>
    <xf numFmtId="0" fontId="18" fillId="0" borderId="5" xfId="5" applyFont="1" applyBorder="1" applyAlignment="1">
      <alignment horizontal="center"/>
    </xf>
    <xf numFmtId="4" fontId="20" fillId="0" borderId="5" xfId="5" applyNumberFormat="1" applyFont="1" applyBorder="1" applyAlignment="1">
      <alignment horizontal="center"/>
    </xf>
    <xf numFmtId="0" fontId="18" fillId="0" borderId="5" xfId="5" applyFont="1" applyBorder="1" applyAlignment="1">
      <alignment horizontal="right"/>
    </xf>
    <xf numFmtId="1" fontId="16" fillId="2" borderId="0" xfId="5" applyNumberFormat="1" applyFont="1" applyFill="1" applyAlignment="1">
      <alignment horizontal="center" vertical="center" wrapText="1"/>
    </xf>
    <xf numFmtId="0" fontId="21" fillId="2" borderId="0" xfId="5" applyFont="1" applyFill="1" applyAlignment="1">
      <alignment horizontal="center" vertical="center" wrapText="1"/>
    </xf>
    <xf numFmtId="4" fontId="21" fillId="2" borderId="0" xfId="5" applyNumberFormat="1" applyFont="1" applyFill="1" applyAlignment="1">
      <alignment horizontal="center" vertical="center"/>
    </xf>
    <xf numFmtId="165" fontId="21" fillId="2" borderId="0" xfId="5" applyNumberFormat="1" applyFont="1" applyFill="1" applyAlignment="1">
      <alignment horizontal="center" vertical="center" wrapText="1"/>
    </xf>
    <xf numFmtId="0" fontId="13" fillId="0" borderId="0" xfId="0" applyFont="1" applyAlignment="1">
      <alignment vertical="top" wrapText="1"/>
    </xf>
    <xf numFmtId="0" fontId="13" fillId="0" borderId="0" xfId="0" applyFont="1" applyAlignment="1">
      <alignment wrapText="1"/>
    </xf>
    <xf numFmtId="0" fontId="13" fillId="0" borderId="0" xfId="0" applyFont="1" applyAlignment="1">
      <alignment horizontal="center" wrapText="1"/>
    </xf>
    <xf numFmtId="4" fontId="13" fillId="2" borderId="0" xfId="5" applyNumberFormat="1" applyFont="1" applyFill="1" applyAlignment="1">
      <alignment horizontal="right"/>
    </xf>
    <xf numFmtId="4" fontId="13" fillId="0" borderId="0" xfId="36" applyNumberFormat="1" applyFont="1" applyAlignment="1">
      <alignment horizontal="right"/>
    </xf>
    <xf numFmtId="4" fontId="16" fillId="4" borderId="0" xfId="5" applyNumberFormat="1" applyFont="1" applyFill="1" applyAlignment="1">
      <alignment horizontal="right"/>
    </xf>
    <xf numFmtId="4" fontId="16" fillId="0" borderId="0" xfId="5" applyNumberFormat="1" applyFont="1" applyAlignment="1">
      <alignment horizontal="right"/>
    </xf>
    <xf numFmtId="4" fontId="13" fillId="0" borderId="3" xfId="5" applyNumberFormat="1" applyFont="1" applyBorder="1" applyAlignment="1">
      <alignment horizontal="right"/>
    </xf>
    <xf numFmtId="4" fontId="13" fillId="0" borderId="0" xfId="0" applyNumberFormat="1" applyFont="1" applyAlignment="1">
      <alignment horizontal="right"/>
    </xf>
    <xf numFmtId="0" fontId="28" fillId="0" borderId="0" xfId="5" applyFont="1" applyAlignment="1">
      <alignment horizontal="left" vertical="center" wrapText="1"/>
    </xf>
    <xf numFmtId="0" fontId="19" fillId="0" borderId="0" xfId="11" applyFont="1" applyAlignment="1">
      <alignment horizontal="justify" vertical="top" wrapText="1"/>
    </xf>
    <xf numFmtId="4" fontId="19" fillId="0" borderId="0" xfId="0" applyNumberFormat="1" applyFont="1" applyAlignment="1">
      <alignment horizontal="center"/>
    </xf>
    <xf numFmtId="0" fontId="29" fillId="0" borderId="0" xfId="0" applyFont="1" applyAlignment="1">
      <alignment horizontal="center"/>
    </xf>
    <xf numFmtId="4" fontId="29" fillId="0" borderId="0" xfId="0" applyNumberFormat="1" applyFont="1" applyAlignment="1">
      <alignment horizontal="center"/>
    </xf>
    <xf numFmtId="0" fontId="29" fillId="0" borderId="0" xfId="11" applyFont="1" applyAlignment="1">
      <alignment horizontal="justify" vertical="top" wrapText="1"/>
    </xf>
    <xf numFmtId="0" fontId="16" fillId="5" borderId="6" xfId="5" applyFont="1" applyFill="1" applyBorder="1" applyAlignment="1">
      <alignment horizontal="center" vertical="center" wrapText="1"/>
    </xf>
    <xf numFmtId="0" fontId="21" fillId="5" borderId="7" xfId="5" applyFont="1" applyFill="1" applyBorder="1" applyAlignment="1">
      <alignment horizontal="center" vertical="center" wrapText="1"/>
    </xf>
    <xf numFmtId="0" fontId="21" fillId="5" borderId="8" xfId="5" applyFont="1" applyFill="1" applyBorder="1" applyAlignment="1">
      <alignment horizontal="center" vertical="center" wrapText="1"/>
    </xf>
    <xf numFmtId="0" fontId="16" fillId="4" borderId="0" xfId="5" applyFont="1" applyFill="1" applyAlignment="1">
      <alignment horizontal="right" vertical="center" wrapText="1"/>
    </xf>
  </cellXfs>
  <cellStyles count="38">
    <cellStyle name="Comma 10" xfId="1" xr:uid="{00000000-0005-0000-0000-000000000000}"/>
    <cellStyle name="Comma 2" xfId="14" xr:uid="{00000000-0005-0000-0000-000001000000}"/>
    <cellStyle name="Comma 3" xfId="17" xr:uid="{00000000-0005-0000-0000-000002000000}"/>
    <cellStyle name="Comma 35" xfId="6" xr:uid="{00000000-0005-0000-0000-000003000000}"/>
    <cellStyle name="Normal 10 10" xfId="29" xr:uid="{00000000-0005-0000-0000-000004000000}"/>
    <cellStyle name="Normal 14" xfId="27" xr:uid="{00000000-0005-0000-0000-000005000000}"/>
    <cellStyle name="Normal 17" xfId="5" xr:uid="{00000000-0005-0000-0000-000006000000}"/>
    <cellStyle name="Normal 19 2" xfId="12" xr:uid="{00000000-0005-0000-0000-000007000000}"/>
    <cellStyle name="Normal 19 2 2" xfId="19" xr:uid="{00000000-0005-0000-0000-000008000000}"/>
    <cellStyle name="Normal 2" xfId="11" xr:uid="{00000000-0005-0000-0000-000009000000}"/>
    <cellStyle name="Normal 2 2" xfId="13" xr:uid="{00000000-0005-0000-0000-00000A000000}"/>
    <cellStyle name="Normal 2 3" xfId="9" xr:uid="{00000000-0005-0000-0000-00000B000000}"/>
    <cellStyle name="Normal 2 5" xfId="22" xr:uid="{00000000-0005-0000-0000-00000C000000}"/>
    <cellStyle name="Normal 3" xfId="15" xr:uid="{00000000-0005-0000-0000-00000D000000}"/>
    <cellStyle name="Normal 3 2" xfId="16" xr:uid="{00000000-0005-0000-0000-00000E000000}"/>
    <cellStyle name="Normal 35" xfId="28" xr:uid="{00000000-0005-0000-0000-00000F000000}"/>
    <cellStyle name="Normal 4" xfId="3" xr:uid="{00000000-0005-0000-0000-000010000000}"/>
    <cellStyle name="Normal 5 10" xfId="23" xr:uid="{00000000-0005-0000-0000-000011000000}"/>
    <cellStyle name="Normal 5 2" xfId="20" xr:uid="{00000000-0005-0000-0000-000012000000}"/>
    <cellStyle name="Normal 6 4" xfId="37" xr:uid="{00000000-0005-0000-0000-000013000000}"/>
    <cellStyle name="Normal 64" xfId="21" xr:uid="{00000000-0005-0000-0000-000014000000}"/>
    <cellStyle name="Normal 9" xfId="4" xr:uid="{00000000-0005-0000-0000-000015000000}"/>
    <cellStyle name="Normalno" xfId="0" builtinId="0"/>
    <cellStyle name="Normalno 11" xfId="25" xr:uid="{00000000-0005-0000-0000-000017000000}"/>
    <cellStyle name="Normalno 16" xfId="31" xr:uid="{00000000-0005-0000-0000-000018000000}"/>
    <cellStyle name="Normalno 2" xfId="7" xr:uid="{00000000-0005-0000-0000-000019000000}"/>
    <cellStyle name="Normalno 3" xfId="32" xr:uid="{00000000-0005-0000-0000-00001A000000}"/>
    <cellStyle name="Normalno 4" xfId="33" xr:uid="{00000000-0005-0000-0000-00001B000000}"/>
    <cellStyle name="Normalno 7 2" xfId="26" xr:uid="{00000000-0005-0000-0000-00001C000000}"/>
    <cellStyle name="Obično 13" xfId="24" xr:uid="{00000000-0005-0000-0000-00001D000000}"/>
    <cellStyle name="Obično 2" xfId="10" xr:uid="{00000000-0005-0000-0000-00001E000000}"/>
    <cellStyle name="Obično 2 2" xfId="30" xr:uid="{00000000-0005-0000-0000-00001F000000}"/>
    <cellStyle name="Obično 3" xfId="34" xr:uid="{00000000-0005-0000-0000-000020000000}"/>
    <cellStyle name="Obično_FEKALNA" xfId="35" xr:uid="{00000000-0005-0000-0000-000021000000}"/>
    <cellStyle name="Stil 1" xfId="18" xr:uid="{00000000-0005-0000-0000-000022000000}"/>
    <cellStyle name="Style 1" xfId="2" xr:uid="{00000000-0005-0000-0000-000023000000}"/>
    <cellStyle name="Valuta 4" xfId="8" xr:uid="{00000000-0005-0000-0000-000024000000}"/>
    <cellStyle name="Zarez" xfId="36"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view="pageBreakPreview" topLeftCell="A18" zoomScale="130" zoomScaleNormal="100" zoomScaleSheetLayoutView="130" zoomScalePageLayoutView="130" workbookViewId="0">
      <selection activeCell="A30" sqref="A30"/>
    </sheetView>
  </sheetViews>
  <sheetFormatPr defaultColWidth="9.140625" defaultRowHeight="12.75"/>
  <cols>
    <col min="1" max="1" width="99.5703125" style="47" customWidth="1"/>
    <col min="2" max="2" width="4.5703125" style="43" customWidth="1"/>
    <col min="3" max="3" width="40.42578125" style="43" customWidth="1"/>
    <col min="4" max="4" width="25.42578125" style="43" customWidth="1"/>
    <col min="5" max="5" width="25.42578125" style="23" customWidth="1"/>
    <col min="6" max="6" width="11.7109375" style="43" customWidth="1"/>
    <col min="7" max="7" width="9.140625" style="43"/>
    <col min="8" max="8" width="47.42578125" style="43" customWidth="1"/>
    <col min="9" max="16384" width="9.140625" style="43"/>
  </cols>
  <sheetData>
    <row r="1" spans="1:5" ht="13.5" thickBot="1">
      <c r="A1" s="42"/>
    </row>
    <row r="2" spans="1:5" ht="16.5" thickBot="1">
      <c r="A2" s="44" t="s">
        <v>26</v>
      </c>
      <c r="E2" s="43"/>
    </row>
    <row r="3" spans="1:5">
      <c r="A3" s="45"/>
      <c r="E3" s="43"/>
    </row>
    <row r="4" spans="1:5" ht="68.25" customHeight="1">
      <c r="A4" s="46" t="s">
        <v>27</v>
      </c>
      <c r="E4" s="43"/>
    </row>
    <row r="5" spans="1:5" ht="69" customHeight="1">
      <c r="A5" s="46" t="s">
        <v>28</v>
      </c>
      <c r="E5" s="43"/>
    </row>
    <row r="6" spans="1:5" ht="63.75" customHeight="1">
      <c r="A6" s="46" t="s">
        <v>29</v>
      </c>
      <c r="E6" s="43"/>
    </row>
    <row r="7" spans="1:5" ht="63.75" customHeight="1">
      <c r="A7" s="46" t="s">
        <v>136</v>
      </c>
      <c r="E7" s="43"/>
    </row>
    <row r="8" spans="1:5" ht="38.25">
      <c r="A8" s="46" t="s">
        <v>137</v>
      </c>
      <c r="E8" s="43"/>
    </row>
    <row r="9" spans="1:5" ht="76.5" customHeight="1">
      <c r="A9" s="46" t="s">
        <v>30</v>
      </c>
      <c r="E9" s="43"/>
    </row>
    <row r="10" spans="1:5" ht="31.5" customHeight="1">
      <c r="A10" s="46" t="s">
        <v>31</v>
      </c>
      <c r="E10" s="43"/>
    </row>
    <row r="11" spans="1:5" ht="25.5">
      <c r="A11" s="46" t="s">
        <v>138</v>
      </c>
      <c r="E11" s="43"/>
    </row>
    <row r="12" spans="1:5" ht="46.5" customHeight="1">
      <c r="A12" s="46" t="s">
        <v>32</v>
      </c>
      <c r="E12" s="43"/>
    </row>
    <row r="13" spans="1:5" ht="38.25">
      <c r="A13" s="56" t="s">
        <v>33</v>
      </c>
      <c r="E13" s="43"/>
    </row>
    <row r="14" spans="1:5" ht="46.5" customHeight="1">
      <c r="A14" s="56" t="s">
        <v>34</v>
      </c>
      <c r="E14" s="43"/>
    </row>
    <row r="15" spans="1:5">
      <c r="A15" s="46" t="s">
        <v>35</v>
      </c>
    </row>
    <row r="16" spans="1:5" ht="32.25" customHeight="1">
      <c r="A16" s="46" t="s">
        <v>36</v>
      </c>
    </row>
    <row r="17" spans="1:5" ht="35.25" customHeight="1">
      <c r="A17" s="46" t="s">
        <v>37</v>
      </c>
    </row>
    <row r="18" spans="1:5" ht="33.75" customHeight="1">
      <c r="A18" s="46" t="s">
        <v>38</v>
      </c>
    </row>
    <row r="19" spans="1:5" ht="38.25" customHeight="1">
      <c r="A19" s="46" t="s">
        <v>39</v>
      </c>
    </row>
    <row r="20" spans="1:5" ht="35.25" customHeight="1">
      <c r="A20" s="46" t="s">
        <v>41</v>
      </c>
    </row>
    <row r="21" spans="1:5" ht="40.5" customHeight="1">
      <c r="A21" s="46" t="s">
        <v>40</v>
      </c>
    </row>
    <row r="22" spans="1:5" ht="34.5" customHeight="1">
      <c r="A22" s="46" t="s">
        <v>139</v>
      </c>
    </row>
    <row r="24" spans="1:5" ht="165.75">
      <c r="A24" s="75" t="s">
        <v>140</v>
      </c>
      <c r="B24" s="76"/>
      <c r="C24" s="76"/>
      <c r="D24" s="76"/>
      <c r="E24" s="77"/>
    </row>
    <row r="26" spans="1:5" ht="216.75">
      <c r="A26" s="75" t="s">
        <v>141</v>
      </c>
    </row>
    <row r="32" spans="1:5">
      <c r="A32" s="66"/>
    </row>
  </sheetData>
  <pageMargins left="0.7" right="0.7" top="1.0049019607843137" bottom="0.75" header="0.3" footer="0.3"/>
  <pageSetup paperSize="9" orientation="portrait" r:id="rId1"/>
  <headerFooter>
    <oddHeader>&amp;C&amp;8SANACIJA I OBNOVA PJEŠAČKOG 
DRVENOG MOSTA PREKO VUKE
Adica, Vukovar
k.č.1481/4 i 7202/2 . k.o. Vukovar&amp;R&amp;8GRAD VUKOAVR
Dr. Franje Tuđmana 1
VUKOVAR</oddHeader>
    <oddFooter>&amp;L&amp;9Crta______VU       -      Vijeća Europe 73, Vukovar      -      +385 99 592 58 62      -       crtaVU@gmail.com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F36"/>
  <sheetViews>
    <sheetView view="pageBreakPreview" zoomScale="115" zoomScaleNormal="115" zoomScaleSheetLayoutView="115" zoomScalePageLayoutView="115" workbookViewId="0"/>
  </sheetViews>
  <sheetFormatPr defaultColWidth="9.140625" defaultRowHeight="15.75"/>
  <cols>
    <col min="1" max="1" width="5.85546875" style="15" bestFit="1" customWidth="1"/>
    <col min="2" max="2" width="77.42578125" style="12" customWidth="1"/>
    <col min="3" max="3" width="1.5703125" style="34" customWidth="1"/>
    <col min="4" max="5" width="5.140625" style="13" customWidth="1"/>
    <col min="6" max="6" width="9.140625" style="13"/>
    <col min="7" max="16384" width="9.140625" style="14"/>
  </cols>
  <sheetData>
    <row r="1" spans="1:3" ht="36" customHeight="1" thickBot="1">
      <c r="A1" s="53"/>
      <c r="B1" s="54"/>
      <c r="C1" s="55"/>
    </row>
    <row r="2" spans="1:3" ht="16.5" thickBot="1">
      <c r="B2" s="58" t="s">
        <v>57</v>
      </c>
      <c r="C2" s="58"/>
    </row>
    <row r="4" spans="1:3">
      <c r="A4" s="60" t="s">
        <v>4</v>
      </c>
      <c r="B4" s="59" t="s">
        <v>72</v>
      </c>
    </row>
    <row r="5" spans="1:3" ht="95.25" customHeight="1">
      <c r="B5" s="65" t="s">
        <v>131</v>
      </c>
    </row>
    <row r="7" spans="1:3">
      <c r="A7" s="60" t="s">
        <v>5</v>
      </c>
      <c r="B7" s="57" t="s">
        <v>73</v>
      </c>
    </row>
    <row r="8" spans="1:3" ht="26.25">
      <c r="B8" s="59" t="s">
        <v>58</v>
      </c>
    </row>
    <row r="9" spans="1:3">
      <c r="B9" s="57" t="s">
        <v>59</v>
      </c>
    </row>
    <row r="10" spans="1:3">
      <c r="B10" s="57" t="s">
        <v>93</v>
      </c>
    </row>
    <row r="11" spans="1:3">
      <c r="B11" s="57" t="s">
        <v>60</v>
      </c>
    </row>
    <row r="12" spans="1:3">
      <c r="B12" s="57" t="s">
        <v>61</v>
      </c>
    </row>
    <row r="13" spans="1:3">
      <c r="B13" s="57" t="s">
        <v>62</v>
      </c>
    </row>
    <row r="14" spans="1:3">
      <c r="B14" s="57" t="s">
        <v>63</v>
      </c>
    </row>
    <row r="15" spans="1:3">
      <c r="B15" s="57" t="s">
        <v>64</v>
      </c>
    </row>
    <row r="16" spans="1:3">
      <c r="B16" s="57" t="s">
        <v>66</v>
      </c>
    </row>
    <row r="17" spans="1:2">
      <c r="B17" s="57" t="s">
        <v>65</v>
      </c>
    </row>
    <row r="18" spans="1:2">
      <c r="B18" s="57" t="s">
        <v>67</v>
      </c>
    </row>
    <row r="19" spans="1:2">
      <c r="B19" s="57" t="s">
        <v>68</v>
      </c>
    </row>
    <row r="21" spans="1:2">
      <c r="A21" s="60" t="s">
        <v>6</v>
      </c>
      <c r="B21" s="57" t="s">
        <v>74</v>
      </c>
    </row>
    <row r="22" spans="1:2">
      <c r="B22" s="57" t="s">
        <v>75</v>
      </c>
    </row>
    <row r="23" spans="1:2" ht="26.25">
      <c r="B23" s="59" t="s">
        <v>116</v>
      </c>
    </row>
    <row r="24" spans="1:2" ht="26.25">
      <c r="B24" s="59" t="s">
        <v>115</v>
      </c>
    </row>
    <row r="26" spans="1:2">
      <c r="B26" s="57" t="s">
        <v>76</v>
      </c>
    </row>
    <row r="27" spans="1:2">
      <c r="B27" s="57" t="s">
        <v>71</v>
      </c>
    </row>
    <row r="28" spans="1:2">
      <c r="B28" s="57" t="s">
        <v>69</v>
      </c>
    </row>
    <row r="29" spans="1:2">
      <c r="B29" s="57" t="s">
        <v>70</v>
      </c>
    </row>
    <row r="31" spans="1:2">
      <c r="A31" s="60" t="s">
        <v>7</v>
      </c>
      <c r="B31" s="57" t="s">
        <v>77</v>
      </c>
    </row>
    <row r="32" spans="1:2" ht="39">
      <c r="B32" s="59" t="s">
        <v>117</v>
      </c>
    </row>
    <row r="33" spans="1:4" ht="26.25">
      <c r="B33" s="59" t="s">
        <v>118</v>
      </c>
    </row>
    <row r="34" spans="1:4">
      <c r="B34" s="57" t="s">
        <v>78</v>
      </c>
    </row>
    <row r="36" spans="1:4">
      <c r="A36" s="67"/>
      <c r="B36" s="68"/>
      <c r="C36" s="69"/>
      <c r="D36" s="70"/>
    </row>
  </sheetData>
  <phoneticPr fontId="23" type="noConversion"/>
  <pageMargins left="0.7" right="0.63301282051282048" top="0.98557692307692313" bottom="0.75" header="0.3" footer="0.3"/>
  <pageSetup paperSize="9" orientation="portrait" useFirstPageNumber="1" r:id="rId1"/>
  <headerFooter>
    <oddHeader>&amp;C&amp;8SANACIJA I OBNOVA PJEŠAČKOG 
DRVENOG MOSTA PREKO VUKE
Adica, Vukovar
k.č.1481/4 i 7202/2 . k.o. Vukovar&amp;R&amp;8GRAD VUKOAVR
Dr. Franje Tuđmana 1
VUKOVAR</oddHeader>
    <oddFooter>&amp;L&amp;9Crta______VU       -      Vijeća Europe 73, Vukovar      -      +385 99 592 58 62      -       crtaVU@gmail.com&amp;R&amp;"Arial Narrow,Uobičajeno"&amp;8&amp;P/&amp;N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I99"/>
  <sheetViews>
    <sheetView tabSelected="1" view="pageBreakPreview" zoomScale="115" zoomScaleNormal="115" zoomScaleSheetLayoutView="115" zoomScalePageLayoutView="130" workbookViewId="0"/>
  </sheetViews>
  <sheetFormatPr defaultColWidth="9.140625" defaultRowHeight="15.75"/>
  <cols>
    <col min="1" max="1" width="5" style="15" customWidth="1"/>
    <col min="2" max="2" width="43.140625" style="11" customWidth="1"/>
    <col min="3" max="3" width="6.7109375" style="12" customWidth="1"/>
    <col min="4" max="4" width="9.140625" style="34" customWidth="1"/>
    <col min="5" max="5" width="11.85546875" style="20" customWidth="1"/>
    <col min="6" max="6" width="17.28515625" style="40" customWidth="1"/>
    <col min="7" max="8" width="5.140625" style="13" customWidth="1"/>
    <col min="9" max="9" width="9.140625" style="13"/>
    <col min="10" max="16384" width="9.140625" style="14"/>
  </cols>
  <sheetData>
    <row r="1" spans="1:9" s="38" customFormat="1" ht="15">
      <c r="B1" s="90" t="s">
        <v>135</v>
      </c>
      <c r="C1" s="91"/>
      <c r="D1" s="91"/>
      <c r="E1" s="91"/>
      <c r="F1" s="92"/>
    </row>
    <row r="2" spans="1:9" s="38" customFormat="1" ht="15">
      <c r="A2" s="71"/>
      <c r="B2" s="72"/>
      <c r="C2" s="72"/>
      <c r="D2" s="73"/>
      <c r="E2" s="74"/>
      <c r="F2" s="73"/>
    </row>
    <row r="3" spans="1:9" s="6" customFormat="1" ht="26.45" customHeight="1">
      <c r="A3" s="39" t="s">
        <v>148</v>
      </c>
      <c r="B3" s="25" t="s">
        <v>2</v>
      </c>
      <c r="C3" s="25" t="s">
        <v>3</v>
      </c>
      <c r="D3" s="36" t="s">
        <v>0</v>
      </c>
      <c r="E3" s="37" t="s">
        <v>1</v>
      </c>
      <c r="F3" s="36" t="s">
        <v>142</v>
      </c>
      <c r="G3" s="5"/>
      <c r="H3" s="5"/>
      <c r="I3" s="5"/>
    </row>
    <row r="4" spans="1:9" s="6" customFormat="1" ht="12.75">
      <c r="A4" s="51" t="s">
        <v>89</v>
      </c>
      <c r="B4" s="9" t="s">
        <v>46</v>
      </c>
      <c r="C4" s="8"/>
      <c r="D4" s="33"/>
      <c r="E4" s="19"/>
      <c r="F4" s="78"/>
      <c r="G4" s="5"/>
      <c r="H4" s="5"/>
      <c r="I4" s="5"/>
    </row>
    <row r="5" spans="1:9" s="6" customFormat="1" ht="21.75" customHeight="1">
      <c r="A5" s="15"/>
      <c r="B5" s="10" t="s">
        <v>15</v>
      </c>
      <c r="C5" s="3"/>
      <c r="D5" s="32"/>
      <c r="E5" s="18"/>
      <c r="F5" s="21"/>
      <c r="G5" s="5"/>
      <c r="H5" s="5"/>
      <c r="I5" s="5"/>
    </row>
    <row r="6" spans="1:9" s="6" customFormat="1" ht="51">
      <c r="A6" s="15"/>
      <c r="B6" s="7" t="s">
        <v>20</v>
      </c>
      <c r="C6" s="3"/>
      <c r="D6" s="32"/>
      <c r="E6" s="18"/>
      <c r="F6" s="21"/>
      <c r="G6" s="5"/>
      <c r="H6" s="5"/>
      <c r="I6" s="5"/>
    </row>
    <row r="7" spans="1:9" s="6" customFormat="1" ht="95.25" customHeight="1">
      <c r="A7" s="15"/>
      <c r="B7" s="7" t="s">
        <v>42</v>
      </c>
      <c r="C7" s="3"/>
      <c r="D7" s="32"/>
      <c r="E7" s="18"/>
      <c r="F7" s="21"/>
      <c r="G7" s="5"/>
      <c r="H7" s="5"/>
      <c r="I7" s="5"/>
    </row>
    <row r="8" spans="1:9" s="6" customFormat="1" ht="156" customHeight="1">
      <c r="A8" s="15"/>
      <c r="B8" s="7" t="s">
        <v>18</v>
      </c>
      <c r="C8" s="3"/>
      <c r="D8" s="32"/>
      <c r="E8" s="18"/>
      <c r="F8" s="21"/>
      <c r="G8" s="5"/>
      <c r="H8" s="5"/>
      <c r="I8" s="5"/>
    </row>
    <row r="9" spans="1:9" s="6" customFormat="1" ht="291" customHeight="1">
      <c r="A9" s="15"/>
      <c r="B9" s="7" t="s">
        <v>79</v>
      </c>
      <c r="C9" s="3"/>
      <c r="D9" s="32"/>
      <c r="E9" s="18"/>
      <c r="F9" s="21"/>
      <c r="G9" s="5"/>
      <c r="H9" s="5"/>
      <c r="I9" s="5"/>
    </row>
    <row r="10" spans="1:9" s="6" customFormat="1" ht="15" customHeight="1">
      <c r="A10" s="15"/>
      <c r="B10" s="7"/>
      <c r="C10" s="3"/>
      <c r="D10" s="32"/>
      <c r="E10" s="18"/>
      <c r="F10" s="21"/>
      <c r="G10" s="5"/>
      <c r="H10" s="5"/>
      <c r="I10" s="5"/>
    </row>
    <row r="11" spans="1:9" s="6" customFormat="1" ht="181.5" customHeight="1">
      <c r="A11" s="15"/>
      <c r="B11" s="7" t="s">
        <v>80</v>
      </c>
      <c r="C11" s="3"/>
      <c r="D11" s="32"/>
      <c r="E11" s="18"/>
      <c r="F11" s="21"/>
      <c r="G11" s="5"/>
      <c r="H11" s="5"/>
      <c r="I11" s="5"/>
    </row>
    <row r="12" spans="1:9" s="31" customFormat="1" ht="12.75">
      <c r="A12" s="29"/>
      <c r="B12" s="30"/>
      <c r="C12" s="23"/>
      <c r="D12" s="28"/>
      <c r="E12" s="24"/>
      <c r="F12" s="83"/>
    </row>
    <row r="13" spans="1:9" s="31" customFormat="1" ht="12.75">
      <c r="A13" s="15" t="s">
        <v>4</v>
      </c>
      <c r="B13" s="10" t="s">
        <v>46</v>
      </c>
      <c r="C13" s="23"/>
      <c r="D13" s="28"/>
      <c r="E13" s="24"/>
      <c r="F13" s="83"/>
    </row>
    <row r="14" spans="1:9" s="31" customFormat="1" ht="12.75">
      <c r="A14" s="29"/>
      <c r="B14" s="30"/>
      <c r="C14" s="23"/>
      <c r="D14" s="28"/>
      <c r="E14" s="24"/>
      <c r="F14" s="83"/>
    </row>
    <row r="15" spans="1:9" s="31" customFormat="1" ht="12.75">
      <c r="A15" s="29"/>
      <c r="B15" s="30"/>
      <c r="C15" s="23"/>
      <c r="D15" s="28"/>
      <c r="E15" s="24"/>
      <c r="F15" s="83"/>
    </row>
    <row r="16" spans="1:9" s="31" customFormat="1" ht="12.75">
      <c r="A16" s="29"/>
      <c r="B16" s="30"/>
      <c r="C16" s="23"/>
      <c r="D16" s="28"/>
      <c r="E16" s="24"/>
      <c r="F16" s="83"/>
    </row>
    <row r="17" spans="1:9" s="6" customFormat="1" ht="12.75">
      <c r="A17" s="15" t="s">
        <v>12</v>
      </c>
      <c r="B17" s="10" t="s">
        <v>81</v>
      </c>
      <c r="C17" s="1"/>
      <c r="D17" s="32"/>
      <c r="E17" s="21"/>
      <c r="F17" s="21"/>
      <c r="G17" s="5"/>
      <c r="H17" s="5"/>
      <c r="I17" s="5"/>
    </row>
    <row r="18" spans="1:9" s="4" customFormat="1" ht="51">
      <c r="A18" s="26"/>
      <c r="B18" s="7" t="s">
        <v>84</v>
      </c>
      <c r="C18" s="23"/>
      <c r="D18" s="27"/>
      <c r="E18" s="41"/>
      <c r="F18" s="83"/>
    </row>
    <row r="19" spans="1:9" s="4" customFormat="1" ht="12.75">
      <c r="A19" s="26"/>
      <c r="B19" s="7"/>
      <c r="C19" s="23" t="s">
        <v>56</v>
      </c>
      <c r="D19" s="28">
        <v>1</v>
      </c>
      <c r="E19" s="83">
        <v>0</v>
      </c>
      <c r="F19" s="79">
        <f>ROUND(E19*D19,2)</f>
        <v>0</v>
      </c>
    </row>
    <row r="20" spans="1:9" s="31" customFormat="1" ht="12.75">
      <c r="A20" s="29"/>
      <c r="B20" s="30"/>
      <c r="C20" s="23"/>
      <c r="D20" s="28"/>
      <c r="E20" s="83"/>
      <c r="F20" s="83"/>
    </row>
    <row r="21" spans="1:9" s="6" customFormat="1" ht="12.75">
      <c r="A21" s="15" t="s">
        <v>13</v>
      </c>
      <c r="B21" s="10" t="s">
        <v>82</v>
      </c>
      <c r="C21" s="1"/>
      <c r="D21" s="32"/>
      <c r="E21" s="21"/>
      <c r="F21" s="21"/>
      <c r="G21" s="5"/>
      <c r="H21" s="5"/>
      <c r="I21" s="5"/>
    </row>
    <row r="22" spans="1:9" s="6" customFormat="1" ht="38.25">
      <c r="A22" s="15"/>
      <c r="B22" s="7" t="s">
        <v>83</v>
      </c>
      <c r="C22" s="1"/>
      <c r="D22" s="32"/>
      <c r="E22" s="21"/>
      <c r="F22" s="21"/>
      <c r="G22" s="5"/>
      <c r="H22" s="5"/>
      <c r="I22" s="5"/>
    </row>
    <row r="23" spans="1:9" s="31" customFormat="1" ht="12.75">
      <c r="A23" s="29"/>
      <c r="B23" s="30"/>
      <c r="C23" s="23" t="s">
        <v>56</v>
      </c>
      <c r="D23" s="28">
        <v>1</v>
      </c>
      <c r="E23" s="83">
        <v>0</v>
      </c>
      <c r="F23" s="79">
        <f>ROUND(E23*D23,2)</f>
        <v>0</v>
      </c>
    </row>
    <row r="24" spans="1:9" s="6" customFormat="1" ht="12.75">
      <c r="A24" s="15" t="s">
        <v>132</v>
      </c>
      <c r="B24" s="10" t="s">
        <v>133</v>
      </c>
      <c r="C24" s="1"/>
      <c r="D24" s="32"/>
      <c r="E24" s="21"/>
      <c r="F24" s="21"/>
      <c r="G24" s="5"/>
      <c r="H24" s="5"/>
      <c r="I24" s="5"/>
    </row>
    <row r="25" spans="1:9" s="6" customFormat="1" ht="38.25">
      <c r="A25" s="15"/>
      <c r="B25" s="7" t="s">
        <v>134</v>
      </c>
      <c r="C25" s="1"/>
      <c r="D25" s="32"/>
      <c r="E25" s="21"/>
      <c r="F25" s="21"/>
      <c r="G25" s="5"/>
      <c r="H25" s="5"/>
      <c r="I25" s="5"/>
    </row>
    <row r="26" spans="1:9" s="31" customFormat="1" ht="12.75">
      <c r="A26" s="29"/>
      <c r="B26" s="30"/>
      <c r="C26" s="23" t="s">
        <v>56</v>
      </c>
      <c r="D26" s="28">
        <v>1</v>
      </c>
      <c r="E26" s="83">
        <v>0</v>
      </c>
      <c r="F26" s="79">
        <f>ROUND(E26*D26,2)</f>
        <v>0</v>
      </c>
    </row>
    <row r="27" spans="1:9" s="31" customFormat="1" ht="12.75">
      <c r="A27" s="29"/>
      <c r="B27" s="30"/>
      <c r="C27" s="23"/>
      <c r="D27" s="28"/>
      <c r="E27" s="24"/>
      <c r="F27" s="83"/>
    </row>
    <row r="28" spans="1:9" s="50" customFormat="1" ht="12.75">
      <c r="A28" s="48"/>
      <c r="B28" s="93" t="s">
        <v>45</v>
      </c>
      <c r="C28" s="93"/>
      <c r="D28" s="93"/>
      <c r="E28" s="93"/>
      <c r="F28" s="80">
        <f>SUM(F19:F27)</f>
        <v>0</v>
      </c>
      <c r="G28" s="49"/>
      <c r="H28" s="49"/>
    </row>
    <row r="29" spans="1:9" s="6" customFormat="1" ht="14.45" customHeight="1">
      <c r="A29" s="15"/>
      <c r="B29" s="2"/>
      <c r="C29" s="2"/>
      <c r="D29" s="2"/>
      <c r="E29" s="2"/>
      <c r="F29" s="81"/>
      <c r="G29" s="5"/>
      <c r="H29" s="5"/>
    </row>
    <row r="30" spans="1:9" s="6" customFormat="1" ht="15" customHeight="1">
      <c r="A30" s="51" t="s">
        <v>90</v>
      </c>
      <c r="B30" s="9" t="s">
        <v>47</v>
      </c>
      <c r="C30" s="8"/>
      <c r="D30" s="33"/>
      <c r="E30" s="19"/>
      <c r="F30" s="78"/>
      <c r="G30" s="5"/>
      <c r="H30" s="5"/>
      <c r="I30" s="5"/>
    </row>
    <row r="31" spans="1:9" s="6" customFormat="1" ht="12.75">
      <c r="A31" s="15" t="s">
        <v>14</v>
      </c>
      <c r="B31" s="10" t="s">
        <v>85</v>
      </c>
      <c r="C31" s="1"/>
      <c r="D31" s="32"/>
      <c r="E31" s="21"/>
      <c r="F31" s="21"/>
      <c r="G31" s="5"/>
      <c r="H31" s="5"/>
      <c r="I31" s="5"/>
    </row>
    <row r="32" spans="1:9" s="6" customFormat="1" ht="140.25">
      <c r="A32" s="15"/>
      <c r="B32" s="7" t="s">
        <v>130</v>
      </c>
      <c r="C32" s="1"/>
      <c r="D32" s="32"/>
      <c r="E32" s="21"/>
      <c r="F32" s="21"/>
      <c r="G32" s="5"/>
      <c r="H32" s="5"/>
      <c r="I32" s="5"/>
    </row>
    <row r="33" spans="1:9" s="31" customFormat="1" ht="12.75">
      <c r="A33" s="29"/>
      <c r="B33" s="30"/>
      <c r="C33" s="23" t="s">
        <v>48</v>
      </c>
      <c r="D33" s="28">
        <f>35*2*0.8</f>
        <v>56</v>
      </c>
      <c r="E33" s="83">
        <v>0</v>
      </c>
      <c r="F33" s="79">
        <f>ROUND(E33*D33,2)</f>
        <v>0</v>
      </c>
    </row>
    <row r="34" spans="1:9" s="6" customFormat="1" ht="12.75">
      <c r="A34" s="15" t="s">
        <v>43</v>
      </c>
      <c r="B34" s="10" t="s">
        <v>85</v>
      </c>
      <c r="C34" s="1"/>
      <c r="D34" s="32"/>
      <c r="E34" s="21"/>
      <c r="F34" s="21"/>
      <c r="G34" s="5"/>
      <c r="H34" s="5"/>
      <c r="I34" s="5"/>
    </row>
    <row r="35" spans="1:9" s="6" customFormat="1" ht="63.75">
      <c r="A35" s="15"/>
      <c r="B35" s="7" t="s">
        <v>86</v>
      </c>
      <c r="C35" s="1"/>
      <c r="D35" s="32"/>
      <c r="E35" s="21"/>
      <c r="F35" s="21"/>
      <c r="G35" s="5"/>
      <c r="H35" s="5"/>
      <c r="I35" s="5"/>
    </row>
    <row r="36" spans="1:9" s="31" customFormat="1" ht="12.75">
      <c r="A36" s="29"/>
      <c r="B36" s="30"/>
      <c r="C36" s="23" t="s">
        <v>48</v>
      </c>
      <c r="D36" s="28">
        <f>35*2*0.8</f>
        <v>56</v>
      </c>
      <c r="E36" s="83">
        <v>0</v>
      </c>
      <c r="F36" s="79">
        <f>ROUND(E36*D36,2)</f>
        <v>0</v>
      </c>
    </row>
    <row r="37" spans="1:9" s="31" customFormat="1" ht="12.75">
      <c r="A37" s="29"/>
      <c r="B37" s="30"/>
      <c r="C37" s="23"/>
      <c r="D37" s="28"/>
      <c r="E37" s="24"/>
      <c r="F37" s="83"/>
    </row>
    <row r="38" spans="1:9" s="50" customFormat="1" ht="12.75">
      <c r="A38" s="48"/>
      <c r="B38" s="93" t="s">
        <v>49</v>
      </c>
      <c r="C38" s="93"/>
      <c r="D38" s="93"/>
      <c r="E38" s="93"/>
      <c r="F38" s="80">
        <f>SUM(F33:F37)</f>
        <v>0</v>
      </c>
      <c r="G38" s="49"/>
      <c r="H38" s="49"/>
    </row>
    <row r="39" spans="1:9" s="6" customFormat="1" ht="14.45" customHeight="1">
      <c r="A39" s="15"/>
      <c r="B39" s="2"/>
      <c r="C39" s="2"/>
      <c r="D39" s="2"/>
      <c r="E39" s="2"/>
      <c r="F39" s="81"/>
      <c r="G39" s="5"/>
      <c r="H39" s="5"/>
    </row>
    <row r="40" spans="1:9" s="6" customFormat="1" ht="15" customHeight="1">
      <c r="A40" s="51" t="s">
        <v>91</v>
      </c>
      <c r="B40" s="9" t="s">
        <v>50</v>
      </c>
      <c r="C40" s="8"/>
      <c r="D40" s="33"/>
      <c r="E40" s="19"/>
      <c r="F40" s="78"/>
      <c r="G40" s="5"/>
      <c r="H40" s="5"/>
      <c r="I40" s="5"/>
    </row>
    <row r="41" spans="1:9" s="6" customFormat="1" ht="12.75">
      <c r="A41" s="15" t="s">
        <v>9</v>
      </c>
      <c r="B41" s="84" t="s">
        <v>143</v>
      </c>
      <c r="C41" s="1"/>
      <c r="D41" s="32"/>
      <c r="E41" s="21"/>
      <c r="F41" s="21"/>
      <c r="G41" s="5"/>
      <c r="H41" s="5"/>
      <c r="I41" s="5"/>
    </row>
    <row r="42" spans="1:9" s="6" customFormat="1" ht="63.75">
      <c r="A42" s="15"/>
      <c r="B42" s="85" t="s">
        <v>144</v>
      </c>
      <c r="C42" s="1"/>
      <c r="D42" s="32"/>
      <c r="E42" s="21"/>
      <c r="F42" s="21"/>
      <c r="G42" s="5"/>
      <c r="H42" s="5"/>
      <c r="I42" s="5"/>
    </row>
    <row r="43" spans="1:9" s="6" customFormat="1" ht="12.75">
      <c r="A43" s="15"/>
      <c r="B43" s="52"/>
      <c r="C43" s="23" t="s">
        <v>48</v>
      </c>
      <c r="D43" s="86">
        <f>(7*0.5*0.1)*4</f>
        <v>1.4000000000000001</v>
      </c>
      <c r="E43" s="83">
        <v>0</v>
      </c>
      <c r="F43" s="79">
        <f>ROUND(E43*D43,2)</f>
        <v>0</v>
      </c>
      <c r="G43" s="5"/>
      <c r="H43" s="5"/>
      <c r="I43" s="5"/>
    </row>
    <row r="44" spans="1:9" s="31" customFormat="1" ht="12.75">
      <c r="A44" s="29"/>
      <c r="B44" s="30"/>
      <c r="C44" s="23"/>
      <c r="D44" s="28"/>
      <c r="E44" s="24"/>
      <c r="F44" s="79"/>
    </row>
    <row r="45" spans="1:9" s="6" customFormat="1" ht="12.75">
      <c r="A45" s="15" t="s">
        <v>44</v>
      </c>
      <c r="B45" s="10" t="s">
        <v>87</v>
      </c>
      <c r="C45" s="1"/>
      <c r="D45" s="32"/>
      <c r="E45" s="21"/>
      <c r="F45" s="21"/>
      <c r="G45" s="5"/>
      <c r="H45" s="5"/>
      <c r="I45" s="5"/>
    </row>
    <row r="46" spans="1:9" s="6" customFormat="1" ht="63.75">
      <c r="A46" s="15"/>
      <c r="B46" s="7" t="s">
        <v>88</v>
      </c>
      <c r="C46" s="1"/>
      <c r="D46" s="32"/>
      <c r="E46" s="21"/>
      <c r="F46" s="21"/>
      <c r="G46" s="5"/>
      <c r="H46" s="5"/>
      <c r="I46" s="5"/>
    </row>
    <row r="47" spans="1:9" s="6" customFormat="1" ht="12.75">
      <c r="A47" s="15"/>
      <c r="B47" s="52"/>
      <c r="C47" s="23" t="s">
        <v>16</v>
      </c>
      <c r="D47" s="28">
        <f>10*4</f>
        <v>40</v>
      </c>
      <c r="E47" s="83">
        <v>0</v>
      </c>
      <c r="F47" s="79">
        <f>ROUND(E47*D47,2)</f>
        <v>0</v>
      </c>
      <c r="G47" s="5"/>
      <c r="H47" s="5"/>
      <c r="I47" s="5"/>
    </row>
    <row r="48" spans="1:9" s="31" customFormat="1" ht="12.75">
      <c r="A48" s="29"/>
      <c r="B48" s="30"/>
      <c r="C48" s="23"/>
      <c r="D48" s="28"/>
      <c r="E48" s="24"/>
      <c r="F48" s="83"/>
    </row>
    <row r="49" spans="1:9" s="50" customFormat="1" ht="12.75">
      <c r="A49" s="48"/>
      <c r="B49" s="93" t="s">
        <v>51</v>
      </c>
      <c r="C49" s="93"/>
      <c r="D49" s="93"/>
      <c r="E49" s="93"/>
      <c r="F49" s="80">
        <f>SUM(F42:F48)</f>
        <v>0</v>
      </c>
      <c r="G49" s="49"/>
      <c r="H49" s="49"/>
    </row>
    <row r="50" spans="1:9" s="6" customFormat="1" ht="14.45" customHeight="1">
      <c r="A50" s="15"/>
      <c r="B50" s="2"/>
      <c r="C50" s="2"/>
      <c r="D50" s="2"/>
      <c r="E50" s="2"/>
      <c r="F50" s="81"/>
      <c r="G50" s="5"/>
      <c r="H50" s="5"/>
    </row>
    <row r="51" spans="1:9" s="6" customFormat="1" ht="15" customHeight="1">
      <c r="A51" s="51" t="s">
        <v>92</v>
      </c>
      <c r="B51" s="9" t="s">
        <v>21</v>
      </c>
      <c r="C51" s="8"/>
      <c r="D51" s="33"/>
      <c r="E51" s="19"/>
      <c r="F51" s="78"/>
      <c r="G51" s="5"/>
      <c r="H51" s="5"/>
      <c r="I51" s="5"/>
    </row>
    <row r="52" spans="1:9" s="6" customFormat="1" ht="25.5">
      <c r="A52" s="15" t="s">
        <v>10</v>
      </c>
      <c r="B52" s="10" t="s">
        <v>94</v>
      </c>
      <c r="C52" s="1"/>
      <c r="D52" s="32"/>
      <c r="E52" s="21"/>
      <c r="F52" s="21"/>
      <c r="G52" s="5"/>
      <c r="H52" s="5"/>
      <c r="I52" s="5"/>
    </row>
    <row r="53" spans="1:9" s="6" customFormat="1" ht="204">
      <c r="A53" s="15"/>
      <c r="B53" s="89" t="s">
        <v>146</v>
      </c>
      <c r="C53" s="1"/>
      <c r="D53" s="32"/>
      <c r="E53" s="21"/>
      <c r="F53" s="21"/>
      <c r="G53" s="5"/>
      <c r="H53" s="5"/>
      <c r="I53" s="5"/>
    </row>
    <row r="54" spans="1:9" s="31" customFormat="1" ht="12.75">
      <c r="A54" s="29"/>
      <c r="B54" s="30"/>
      <c r="C54" s="87" t="s">
        <v>145</v>
      </c>
      <c r="D54" s="88">
        <v>1</v>
      </c>
      <c r="E54" s="83">
        <v>0</v>
      </c>
      <c r="F54" s="79">
        <f>ROUND(E54*D54,2)</f>
        <v>0</v>
      </c>
    </row>
    <row r="55" spans="1:9" s="6" customFormat="1" ht="25.5">
      <c r="A55" s="15" t="s">
        <v>11</v>
      </c>
      <c r="B55" s="10" t="s">
        <v>126</v>
      </c>
      <c r="C55" s="1"/>
      <c r="D55" s="32"/>
      <c r="E55" s="21"/>
      <c r="F55" s="21"/>
      <c r="G55" s="5"/>
      <c r="H55" s="5"/>
      <c r="I55" s="5"/>
    </row>
    <row r="56" spans="1:9" s="6" customFormat="1" ht="133.5" customHeight="1">
      <c r="A56" s="15"/>
      <c r="B56" s="7" t="s">
        <v>114</v>
      </c>
      <c r="C56" s="1"/>
      <c r="D56" s="32"/>
      <c r="E56" s="21"/>
      <c r="F56" s="21"/>
      <c r="G56" s="5"/>
      <c r="H56" s="5"/>
      <c r="I56" s="5"/>
    </row>
    <row r="57" spans="1:9" s="31" customFormat="1" ht="12.75">
      <c r="A57" s="29"/>
      <c r="B57" s="30"/>
      <c r="C57" s="23" t="s">
        <v>48</v>
      </c>
      <c r="D57" s="28">
        <v>9.33</v>
      </c>
      <c r="E57" s="83">
        <v>0</v>
      </c>
      <c r="F57" s="79">
        <f>ROUND(E57*D57,2)</f>
        <v>0</v>
      </c>
    </row>
    <row r="58" spans="1:9" s="6" customFormat="1" ht="12.75">
      <c r="A58" s="15" t="s">
        <v>22</v>
      </c>
      <c r="B58" s="10" t="s">
        <v>127</v>
      </c>
      <c r="C58" s="1"/>
      <c r="D58" s="32"/>
      <c r="E58" s="21"/>
      <c r="F58" s="21"/>
      <c r="G58" s="5"/>
      <c r="H58" s="5"/>
      <c r="I58" s="5"/>
    </row>
    <row r="59" spans="1:9" s="6" customFormat="1" ht="110.25" customHeight="1">
      <c r="A59" s="15"/>
      <c r="B59" s="7" t="s">
        <v>125</v>
      </c>
      <c r="C59" s="1"/>
      <c r="D59" s="32"/>
      <c r="E59" s="21"/>
      <c r="F59" s="21"/>
      <c r="G59" s="5"/>
      <c r="H59" s="5"/>
      <c r="I59" s="5"/>
    </row>
    <row r="60" spans="1:9" s="31" customFormat="1" ht="12.75">
      <c r="A60" s="29"/>
      <c r="B60" s="30" t="s">
        <v>97</v>
      </c>
      <c r="C60" s="23" t="s">
        <v>48</v>
      </c>
      <c r="D60" s="28">
        <v>1.6</v>
      </c>
      <c r="E60" s="83">
        <v>0</v>
      </c>
      <c r="F60" s="79">
        <f>ROUND(E60*D60,2)</f>
        <v>0</v>
      </c>
    </row>
    <row r="61" spans="1:9" s="6" customFormat="1" ht="12.75">
      <c r="A61" s="15" t="s">
        <v>95</v>
      </c>
      <c r="B61" s="10" t="s">
        <v>96</v>
      </c>
      <c r="C61" s="1"/>
      <c r="D61" s="32"/>
      <c r="E61" s="21"/>
      <c r="F61" s="21"/>
      <c r="G61" s="5"/>
      <c r="H61" s="5"/>
      <c r="I61" s="5"/>
    </row>
    <row r="62" spans="1:9" s="6" customFormat="1" ht="117.75" customHeight="1">
      <c r="A62" s="15"/>
      <c r="B62" s="7" t="s">
        <v>100</v>
      </c>
      <c r="C62" s="1"/>
      <c r="D62" s="32"/>
      <c r="E62" s="21"/>
      <c r="F62" s="21"/>
      <c r="G62" s="5"/>
      <c r="H62" s="5"/>
      <c r="I62" s="5"/>
    </row>
    <row r="63" spans="1:9" s="31" customFormat="1" ht="12.75">
      <c r="A63" s="29"/>
      <c r="B63" s="30"/>
      <c r="C63" s="23" t="s">
        <v>16</v>
      </c>
      <c r="D63" s="28">
        <f>21*3*(0.1*2+0.14*2)</f>
        <v>30.240000000000002</v>
      </c>
      <c r="E63" s="83">
        <v>0</v>
      </c>
      <c r="F63" s="79">
        <f>ROUND(E63*D63,2)</f>
        <v>0</v>
      </c>
    </row>
    <row r="64" spans="1:9" s="31" customFormat="1" ht="12.75">
      <c r="A64" s="29"/>
      <c r="B64" s="30"/>
      <c r="C64" s="23"/>
      <c r="D64" s="28"/>
      <c r="E64" s="24"/>
      <c r="F64" s="79"/>
    </row>
    <row r="65" spans="1:9" s="6" customFormat="1" ht="12.75">
      <c r="A65" s="15" t="s">
        <v>119</v>
      </c>
      <c r="B65" s="10" t="s">
        <v>99</v>
      </c>
      <c r="C65" s="1"/>
      <c r="D65" s="32"/>
      <c r="E65" s="21"/>
      <c r="F65" s="21"/>
      <c r="G65" s="5"/>
      <c r="H65" s="5"/>
      <c r="I65" s="5"/>
    </row>
    <row r="66" spans="1:9" s="6" customFormat="1" ht="165.75">
      <c r="A66" s="15"/>
      <c r="B66" s="7" t="s">
        <v>101</v>
      </c>
      <c r="C66" s="1"/>
      <c r="D66" s="32"/>
      <c r="E66" s="21"/>
      <c r="F66" s="21"/>
      <c r="G66" s="5"/>
      <c r="H66" s="5"/>
      <c r="I66" s="5"/>
    </row>
    <row r="67" spans="1:9" s="31" customFormat="1" ht="12.75">
      <c r="A67" s="29"/>
      <c r="B67" s="30" t="s">
        <v>97</v>
      </c>
      <c r="C67" s="23" t="s">
        <v>48</v>
      </c>
      <c r="D67" s="28">
        <v>1.6</v>
      </c>
      <c r="E67" s="83">
        <v>0</v>
      </c>
      <c r="F67" s="79">
        <f>ROUND(E67*D67,2)</f>
        <v>0</v>
      </c>
    </row>
    <row r="68" spans="1:9" s="31" customFormat="1" ht="12.75">
      <c r="A68" s="29"/>
      <c r="B68" s="30" t="s">
        <v>98</v>
      </c>
      <c r="C68" s="23" t="s">
        <v>16</v>
      </c>
      <c r="D68" s="28">
        <v>85.199999999999989</v>
      </c>
      <c r="E68" s="83">
        <v>0</v>
      </c>
      <c r="F68" s="79">
        <f>ROUND(E68*D68,2)</f>
        <v>0</v>
      </c>
    </row>
    <row r="69" spans="1:9" s="31" customFormat="1" ht="12.75">
      <c r="A69" s="29"/>
      <c r="B69" s="30"/>
      <c r="C69" s="23"/>
      <c r="D69" s="28"/>
      <c r="E69" s="24"/>
      <c r="F69" s="79"/>
    </row>
    <row r="70" spans="1:9" s="6" customFormat="1" ht="12.75">
      <c r="A70" s="15" t="s">
        <v>120</v>
      </c>
      <c r="B70" s="10" t="s">
        <v>102</v>
      </c>
      <c r="C70" s="1"/>
      <c r="D70" s="32"/>
      <c r="E70" s="21"/>
      <c r="F70" s="21"/>
      <c r="G70" s="5"/>
      <c r="H70" s="5"/>
      <c r="I70" s="5"/>
    </row>
    <row r="71" spans="1:9" s="6" customFormat="1" ht="204">
      <c r="A71" s="15"/>
      <c r="B71" s="7" t="s">
        <v>147</v>
      </c>
      <c r="C71" s="1"/>
      <c r="D71" s="32"/>
      <c r="E71" s="21"/>
      <c r="F71" s="21"/>
      <c r="G71" s="5"/>
      <c r="H71" s="5"/>
      <c r="I71" s="5"/>
    </row>
    <row r="72" spans="1:9" s="31" customFormat="1" ht="12.75">
      <c r="A72" s="29"/>
      <c r="B72" s="30" t="s">
        <v>103</v>
      </c>
      <c r="C72" s="23" t="s">
        <v>48</v>
      </c>
      <c r="D72" s="28">
        <f>0.2*1.1*21*2</f>
        <v>9.240000000000002</v>
      </c>
      <c r="E72" s="83">
        <v>0</v>
      </c>
      <c r="F72" s="79">
        <f>ROUND(E72*D72,2)</f>
        <v>0</v>
      </c>
    </row>
    <row r="73" spans="1:9" s="31" customFormat="1" ht="12.75">
      <c r="A73" s="29"/>
      <c r="B73" s="30" t="s">
        <v>105</v>
      </c>
      <c r="C73" s="23" t="s">
        <v>56</v>
      </c>
      <c r="D73" s="28">
        <v>1</v>
      </c>
      <c r="E73" s="83">
        <v>0</v>
      </c>
      <c r="F73" s="79">
        <f>ROUND(E73*D73,2)</f>
        <v>0</v>
      </c>
    </row>
    <row r="74" spans="1:9" s="31" customFormat="1" ht="12.75">
      <c r="A74" s="29"/>
      <c r="B74" s="30" t="s">
        <v>104</v>
      </c>
      <c r="C74" s="23" t="s">
        <v>56</v>
      </c>
      <c r="D74" s="28">
        <v>1</v>
      </c>
      <c r="E74" s="83">
        <v>0</v>
      </c>
      <c r="F74" s="79">
        <f>ROUND(E74*D74,2)</f>
        <v>0</v>
      </c>
    </row>
    <row r="75" spans="1:9" s="31" customFormat="1" ht="12.75">
      <c r="A75" s="29"/>
      <c r="B75" s="30" t="s">
        <v>98</v>
      </c>
      <c r="C75" s="23" t="s">
        <v>16</v>
      </c>
      <c r="D75" s="28">
        <f>(0.2*2+1.1*2)*21*2</f>
        <v>109.2</v>
      </c>
      <c r="E75" s="83">
        <v>0</v>
      </c>
      <c r="F75" s="79">
        <f>ROUND(E75*D75,2)</f>
        <v>0</v>
      </c>
    </row>
    <row r="76" spans="1:9" s="31" customFormat="1" ht="12.75">
      <c r="A76" s="29"/>
      <c r="B76" s="30"/>
      <c r="C76" s="23"/>
      <c r="D76" s="28"/>
      <c r="E76" s="24"/>
      <c r="F76" s="79"/>
    </row>
    <row r="77" spans="1:9" s="50" customFormat="1" ht="15" customHeight="1">
      <c r="A77" s="48"/>
      <c r="B77" s="93" t="s">
        <v>128</v>
      </c>
      <c r="C77" s="93"/>
      <c r="D77" s="93"/>
      <c r="E77" s="93"/>
      <c r="F77" s="80">
        <f>SUM(F54:F76)</f>
        <v>0</v>
      </c>
      <c r="G77" s="49"/>
      <c r="H77" s="49"/>
    </row>
    <row r="78" spans="1:9" s="6" customFormat="1" ht="15" customHeight="1">
      <c r="A78" s="15"/>
      <c r="B78" s="2"/>
      <c r="C78" s="2"/>
      <c r="D78" s="2"/>
      <c r="E78" s="2"/>
      <c r="F78" s="81"/>
      <c r="G78" s="5"/>
      <c r="H78" s="5"/>
    </row>
    <row r="79" spans="1:9" s="6" customFormat="1" ht="15" customHeight="1">
      <c r="A79" s="51" t="s">
        <v>121</v>
      </c>
      <c r="B79" s="9" t="s">
        <v>52</v>
      </c>
      <c r="C79" s="8"/>
      <c r="D79" s="33"/>
      <c r="E79" s="19"/>
      <c r="F79" s="78"/>
      <c r="G79" s="5"/>
      <c r="H79" s="5"/>
      <c r="I79" s="5"/>
    </row>
    <row r="80" spans="1:9" s="6" customFormat="1" ht="12.75">
      <c r="A80" s="15"/>
      <c r="B80" s="10"/>
      <c r="C80" s="1"/>
      <c r="D80" s="32"/>
      <c r="E80" s="21"/>
      <c r="F80" s="21"/>
      <c r="G80" s="5"/>
      <c r="H80" s="5"/>
      <c r="I80" s="5"/>
    </row>
    <row r="81" spans="1:9" s="6" customFormat="1" ht="12.75">
      <c r="A81" s="15" t="s">
        <v>122</v>
      </c>
      <c r="B81" s="10" t="s">
        <v>106</v>
      </c>
      <c r="C81" s="1"/>
      <c r="D81" s="32"/>
      <c r="E81" s="21"/>
      <c r="F81" s="21"/>
      <c r="G81" s="5"/>
      <c r="H81" s="5"/>
      <c r="I81" s="5"/>
    </row>
    <row r="82" spans="1:9" s="6" customFormat="1" ht="144.75" customHeight="1">
      <c r="A82" s="15"/>
      <c r="B82" s="7" t="s">
        <v>107</v>
      </c>
      <c r="C82" s="1"/>
      <c r="D82" s="32"/>
      <c r="E82" s="21"/>
      <c r="F82" s="21"/>
      <c r="G82" s="5"/>
      <c r="H82" s="5"/>
      <c r="I82" s="5"/>
    </row>
    <row r="83" spans="1:9" s="6" customFormat="1" ht="12.75">
      <c r="A83" s="15"/>
      <c r="B83" s="30"/>
      <c r="C83" s="23" t="s">
        <v>19</v>
      </c>
      <c r="D83" s="28">
        <v>42</v>
      </c>
      <c r="E83" s="83">
        <v>0</v>
      </c>
      <c r="F83" s="79">
        <f>ROUND(E83*D83,2)</f>
        <v>0</v>
      </c>
      <c r="G83" s="5"/>
      <c r="H83" s="5"/>
      <c r="I83" s="5"/>
    </row>
    <row r="84" spans="1:9" s="6" customFormat="1" ht="12.75">
      <c r="A84" s="15" t="s">
        <v>123</v>
      </c>
      <c r="B84" s="10" t="s">
        <v>109</v>
      </c>
      <c r="C84" s="1"/>
      <c r="D84" s="32"/>
      <c r="E84" s="21"/>
      <c r="F84" s="21"/>
      <c r="G84" s="5"/>
      <c r="H84" s="5"/>
      <c r="I84" s="5"/>
    </row>
    <row r="85" spans="1:9" s="6" customFormat="1" ht="96.75" customHeight="1">
      <c r="A85" s="15"/>
      <c r="B85" s="7" t="s">
        <v>108</v>
      </c>
      <c r="C85" s="1"/>
      <c r="D85" s="32"/>
      <c r="E85" s="21"/>
      <c r="F85" s="21"/>
      <c r="G85" s="5"/>
      <c r="H85" s="5"/>
      <c r="I85" s="5"/>
    </row>
    <row r="86" spans="1:9" s="6" customFormat="1" ht="12.75">
      <c r="A86" s="15"/>
      <c r="B86" s="30"/>
      <c r="C86" s="23" t="s">
        <v>110</v>
      </c>
      <c r="D86" s="28">
        <v>100</v>
      </c>
      <c r="E86" s="83">
        <v>0</v>
      </c>
      <c r="F86" s="79">
        <f>ROUND(E86*D86,2)</f>
        <v>0</v>
      </c>
      <c r="G86" s="5"/>
      <c r="H86" s="5"/>
      <c r="I86" s="5"/>
    </row>
    <row r="87" spans="1:9" s="6" customFormat="1" ht="12.75">
      <c r="A87" s="15" t="s">
        <v>124</v>
      </c>
      <c r="B87" s="10" t="s">
        <v>111</v>
      </c>
      <c r="C87" s="1"/>
      <c r="D87" s="32"/>
      <c r="E87" s="21"/>
      <c r="F87" s="21"/>
      <c r="G87" s="5"/>
      <c r="H87" s="5"/>
      <c r="I87" s="5"/>
    </row>
    <row r="88" spans="1:9" s="6" customFormat="1" ht="89.25">
      <c r="A88" s="15"/>
      <c r="B88" s="7" t="s">
        <v>112</v>
      </c>
      <c r="C88" s="1"/>
      <c r="D88" s="32"/>
      <c r="E88" s="21"/>
      <c r="F88" s="21"/>
      <c r="G88" s="5"/>
      <c r="H88" s="5"/>
      <c r="I88" s="5"/>
    </row>
    <row r="89" spans="1:9" s="6" customFormat="1" ht="12.75">
      <c r="A89" s="15"/>
      <c r="B89" s="30"/>
      <c r="C89" s="23" t="s">
        <v>23</v>
      </c>
      <c r="D89" s="28">
        <v>4</v>
      </c>
      <c r="E89" s="83">
        <v>0</v>
      </c>
      <c r="F89" s="79">
        <f>ROUND(E89*D89,2)</f>
        <v>0</v>
      </c>
      <c r="G89" s="5"/>
      <c r="H89" s="5"/>
      <c r="I89" s="5"/>
    </row>
    <row r="90" spans="1:9" s="31" customFormat="1" ht="12.75">
      <c r="A90" s="29"/>
      <c r="B90" s="30"/>
      <c r="C90" s="23"/>
      <c r="D90" s="28"/>
      <c r="E90" s="24"/>
      <c r="F90" s="83"/>
    </row>
    <row r="91" spans="1:9" s="50" customFormat="1" ht="15" customHeight="1">
      <c r="A91" s="48"/>
      <c r="B91" s="93" t="s">
        <v>129</v>
      </c>
      <c r="C91" s="93"/>
      <c r="D91" s="93"/>
      <c r="E91" s="93"/>
      <c r="F91" s="80">
        <f>SUM(F82:F90)</f>
        <v>0</v>
      </c>
      <c r="G91" s="49"/>
      <c r="H91" s="49"/>
    </row>
    <row r="92" spans="1:9" s="6" customFormat="1" ht="15" customHeight="1">
      <c r="A92" s="15"/>
      <c r="B92" s="2"/>
      <c r="C92" s="2"/>
      <c r="D92" s="2"/>
      <c r="E92" s="2"/>
      <c r="F92" s="81"/>
      <c r="G92" s="5"/>
      <c r="H92" s="5"/>
    </row>
    <row r="93" spans="1:9" s="6" customFormat="1" ht="35.25" customHeight="1">
      <c r="A93" s="15"/>
      <c r="B93" s="10" t="s">
        <v>17</v>
      </c>
      <c r="C93" s="1"/>
      <c r="D93" s="32"/>
      <c r="E93" s="18"/>
      <c r="F93" s="21"/>
      <c r="G93" s="5"/>
      <c r="H93" s="5"/>
    </row>
    <row r="94" spans="1:9" s="16" customFormat="1" ht="15" customHeight="1">
      <c r="A94" s="15" t="s">
        <v>89</v>
      </c>
      <c r="B94" s="17" t="s">
        <v>24</v>
      </c>
      <c r="C94" s="3"/>
      <c r="D94" s="35"/>
      <c r="E94" s="22"/>
      <c r="F94" s="21">
        <f>F28</f>
        <v>0</v>
      </c>
    </row>
    <row r="95" spans="1:9" s="16" customFormat="1" ht="15" customHeight="1">
      <c r="A95" s="15" t="s">
        <v>90</v>
      </c>
      <c r="B95" s="17" t="s">
        <v>55</v>
      </c>
      <c r="C95" s="3"/>
      <c r="D95" s="35"/>
      <c r="E95" s="22"/>
      <c r="F95" s="21">
        <f>F38</f>
        <v>0</v>
      </c>
    </row>
    <row r="96" spans="1:9" s="16" customFormat="1" ht="15" customHeight="1">
      <c r="A96" s="15" t="s">
        <v>91</v>
      </c>
      <c r="B96" s="17" t="s">
        <v>54</v>
      </c>
      <c r="C96" s="3"/>
      <c r="D96" s="35"/>
      <c r="E96" s="22"/>
      <c r="F96" s="21">
        <f>F49</f>
        <v>0</v>
      </c>
    </row>
    <row r="97" spans="1:6" s="16" customFormat="1" ht="15" customHeight="1">
      <c r="A97" s="15" t="s">
        <v>92</v>
      </c>
      <c r="B97" s="17" t="s">
        <v>25</v>
      </c>
      <c r="C97" s="3"/>
      <c r="D97" s="35"/>
      <c r="E97" s="22"/>
      <c r="F97" s="21">
        <f>F77</f>
        <v>0</v>
      </c>
    </row>
    <row r="98" spans="1:6" s="16" customFormat="1" ht="15" customHeight="1">
      <c r="A98" s="15" t="s">
        <v>113</v>
      </c>
      <c r="B98" s="17" t="s">
        <v>53</v>
      </c>
      <c r="C98" s="3"/>
      <c r="D98" s="35"/>
      <c r="E98" s="22"/>
      <c r="F98" s="21">
        <f>F91</f>
        <v>0</v>
      </c>
    </row>
    <row r="99" spans="1:6" s="16" customFormat="1" ht="15" customHeight="1">
      <c r="A99" s="53"/>
      <c r="B99" s="61"/>
      <c r="C99" s="62"/>
      <c r="D99" s="63"/>
      <c r="E99" s="64" t="s">
        <v>8</v>
      </c>
      <c r="F99" s="82">
        <f>SUM(F94:F98)</f>
        <v>0</v>
      </c>
    </row>
  </sheetData>
  <mergeCells count="6">
    <mergeCell ref="B1:F1"/>
    <mergeCell ref="B91:E91"/>
    <mergeCell ref="B28:E28"/>
    <mergeCell ref="B77:E77"/>
    <mergeCell ref="B38:E38"/>
    <mergeCell ref="B49:E49"/>
  </mergeCells>
  <phoneticPr fontId="23" type="noConversion"/>
  <pageMargins left="0.78740157480314965" right="0.31496062992125984" top="1.0520833333333333" bottom="0.74803149606299213" header="0.31496062992125984" footer="0.31496062992125984"/>
  <pageSetup paperSize="9" fitToHeight="0" orientation="portrait" useFirstPageNumber="1" r:id="rId1"/>
  <headerFooter>
    <oddHeader>&amp;C&amp;8SANACIJA I OBNOVA PJEŠAČKOG 
DRVENOG MOSTA PREKO VUKE
Adica, Vukovar
k.č.1481/4 i 7202/2 . k.o. Vukovar&amp;R&amp;8GRAD VUKOAVR
Dr. Franje Tuđmana 1
VUKOVAR</oddHeader>
    <oddFooter>&amp;L&amp;9Crta______VU       -      Vijeća Europe 73, Vukovar      -      +385 99 592 58 62      -       crtaVU@gmail.com&amp;R&amp;"Arial Narrow,Uobičajeno"&amp;8&amp;P/&amp;N</oddFooter>
  </headerFooter>
  <rowBreaks count="3" manualBreakCount="3">
    <brk id="29" max="5" man="1"/>
    <brk id="50" max="5" man="1"/>
    <brk id="7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PREAMBULA TROŠKOVNIKA</vt:lpstr>
      <vt:lpstr>TEHNIČKI OPIS</vt:lpstr>
      <vt:lpstr>MOST 1</vt:lpstr>
      <vt:lpstr>'MOST 1'!Ispis_naslova</vt:lpstr>
      <vt:lpstr>'MOST 1'!Podrucje_ispisa</vt:lpstr>
      <vt:lpstr>'PREAMBULA TROŠKOVNIKA'!Podrucje_ispisa</vt:lpstr>
      <vt:lpstr>'TEHNIČKI OPIS'!Podrucje_ispisa</vt:lpstr>
    </vt:vector>
  </TitlesOfParts>
  <Compan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Željka Buško</dc:creator>
  <cp:lastModifiedBy>Tihomir Kedmenec</cp:lastModifiedBy>
  <cp:lastPrinted>2023-02-07T07:12:53Z</cp:lastPrinted>
  <dcterms:created xsi:type="dcterms:W3CDTF">2003-01-28T08:56:09Z</dcterms:created>
  <dcterms:modified xsi:type="dcterms:W3CDTF">2023-02-07T07:13:01Z</dcterms:modified>
</cp:coreProperties>
</file>